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6-30-23\Current My Documents\1-St. Louis Agribusiness Club\Economic Study\2025\"/>
    </mc:Choice>
  </mc:AlternateContent>
  <xr:revisionPtr revIDLastSave="0" documentId="8_{69DAFCC8-BA00-4487-98B5-0DAE6B3E2892}" xr6:coauthVersionLast="47" xr6:coauthVersionMax="47" xr10:uidLastSave="{00000000-0000-0000-0000-000000000000}"/>
  <bookViews>
    <workbookView xWindow="-120" yWindow="-120" windowWidth="24240" windowHeight="13020" tabRatio="855" xr2:uid="{CD38CFBF-0E5B-491B-92B8-2E9ABB053C49}"/>
  </bookViews>
  <sheets>
    <sheet name="TOC" sheetId="1" r:id="rId1"/>
    <sheet name="Summary" sheetId="8" r:id="rId2"/>
    <sheet name="Detailed Direct Industry Data" sheetId="3" r:id="rId3"/>
    <sheet name="Detailed Economic Contribution" sheetId="4" r:id="rId4"/>
    <sheet name="Detailed Ag Census Data" sheetId="2" r:id="rId5"/>
    <sheet name="Detailed County Census Data"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2" l="1"/>
  <c r="C11" i="2"/>
  <c r="I25" i="8" l="1"/>
  <c r="J25" i="8"/>
  <c r="K25" i="8"/>
  <c r="I26" i="8"/>
  <c r="J26" i="8"/>
  <c r="K26" i="8"/>
  <c r="I27" i="8"/>
  <c r="J27" i="8"/>
  <c r="K27" i="8"/>
  <c r="I28" i="8"/>
  <c r="J28" i="8"/>
  <c r="K28" i="8"/>
  <c r="I29" i="8"/>
  <c r="J29" i="8"/>
  <c r="K29" i="8"/>
  <c r="I30" i="8"/>
  <c r="J30" i="8"/>
  <c r="K30" i="8"/>
  <c r="I31" i="8"/>
  <c r="J31" i="8"/>
  <c r="K31" i="8"/>
  <c r="I32" i="8"/>
  <c r="J32" i="8"/>
  <c r="K32" i="8"/>
  <c r="I33" i="8"/>
  <c r="J33" i="8"/>
  <c r="K33" i="8"/>
  <c r="I34" i="8"/>
  <c r="J34" i="8"/>
  <c r="K34" i="8"/>
  <c r="I35" i="8"/>
  <c r="J35" i="8"/>
  <c r="K35" i="8"/>
  <c r="I36" i="8"/>
  <c r="J36" i="8"/>
  <c r="K36" i="8"/>
  <c r="I37" i="8"/>
  <c r="J37" i="8"/>
  <c r="K37" i="8"/>
  <c r="J24" i="8"/>
  <c r="K24" i="8"/>
  <c r="I24" i="8"/>
  <c r="P53" i="6"/>
  <c r="B53" i="6"/>
  <c r="D53" i="6"/>
  <c r="E53" i="6"/>
  <c r="F53" i="6"/>
  <c r="G53" i="6"/>
  <c r="H53" i="6"/>
  <c r="I53" i="6"/>
  <c r="J53" i="6"/>
  <c r="K53" i="6"/>
  <c r="L53" i="6"/>
  <c r="M53" i="6"/>
  <c r="N53" i="6"/>
  <c r="O53" i="6"/>
  <c r="C53" i="6"/>
  <c r="I23" i="8" l="1"/>
  <c r="C19" i="2"/>
  <c r="C18" i="2"/>
  <c r="C17" i="2"/>
  <c r="C16" i="2"/>
  <c r="C15" i="2"/>
  <c r="C14" i="2"/>
  <c r="C13" i="2"/>
  <c r="H35" i="8" l="1"/>
  <c r="H36" i="8"/>
  <c r="H37" i="8"/>
  <c r="H34" i="8"/>
  <c r="H25" i="8"/>
  <c r="H26" i="8"/>
  <c r="H27" i="8"/>
  <c r="H28" i="8"/>
  <c r="H29" i="8"/>
  <c r="H30" i="8"/>
  <c r="H31" i="8"/>
  <c r="H32" i="8"/>
  <c r="H33" i="8"/>
  <c r="H24" i="8"/>
</calcChain>
</file>

<file path=xl/sharedStrings.xml><?xml version="1.0" encoding="utf-8"?>
<sst xmlns="http://schemas.openxmlformats.org/spreadsheetml/2006/main" count="517" uniqueCount="294">
  <si>
    <t>Table of Content</t>
  </si>
  <si>
    <t>Prepared for the St. Louis Agribusiness Club</t>
  </si>
  <si>
    <t>Illinois</t>
  </si>
  <si>
    <t>Missouri</t>
  </si>
  <si>
    <t>Bond county</t>
  </si>
  <si>
    <t>Franklin county</t>
  </si>
  <si>
    <t>Calhoun county</t>
  </si>
  <si>
    <t>Jefferson county</t>
  </si>
  <si>
    <t>Clinton county</t>
  </si>
  <si>
    <t>Lincoln county</t>
  </si>
  <si>
    <t>Jersey county</t>
  </si>
  <si>
    <t>St. Charles county</t>
  </si>
  <si>
    <t>Macoupin county</t>
  </si>
  <si>
    <t>Madison county</t>
  </si>
  <si>
    <t>Warren county</t>
  </si>
  <si>
    <t>Monroe county</t>
  </si>
  <si>
    <t>St. Clair county</t>
  </si>
  <si>
    <t>St. Louis County/City</t>
  </si>
  <si>
    <t>The St. Louis MSA is comprised of the following areas:</t>
  </si>
  <si>
    <t>Key Statistics</t>
  </si>
  <si>
    <t>Farmland acres</t>
  </si>
  <si>
    <t>Value</t>
  </si>
  <si>
    <t>Corn sales</t>
  </si>
  <si>
    <t>Soybean sales</t>
  </si>
  <si>
    <t>Wheat sales</t>
  </si>
  <si>
    <t>Vegetable sales</t>
  </si>
  <si>
    <t>Fruit sales</t>
  </si>
  <si>
    <t>Floriculture sales</t>
  </si>
  <si>
    <t>Cattle sales (beef and dairy)</t>
  </si>
  <si>
    <t>Pig sales</t>
  </si>
  <si>
    <t>Milk sales (dairy)</t>
  </si>
  <si>
    <t>Poultry sales</t>
  </si>
  <si>
    <t>Commodity Sales*</t>
  </si>
  <si>
    <t>Commodity Production*</t>
  </si>
  <si>
    <t>Farm Land/Building value</t>
  </si>
  <si>
    <t>*Other smaller categories are not disclosed</t>
  </si>
  <si>
    <t>Total Commodities Sales</t>
  </si>
  <si>
    <t>% Sales</t>
  </si>
  <si>
    <t>Female producers</t>
  </si>
  <si>
    <t>Male producers</t>
  </si>
  <si>
    <t>Producers &lt; 25</t>
  </si>
  <si>
    <t>Producers 25 - 34</t>
  </si>
  <si>
    <t>Producers 35 - 44</t>
  </si>
  <si>
    <t>Producers 45 - 54</t>
  </si>
  <si>
    <t>Producers 55 - 64</t>
  </si>
  <si>
    <t>Producers 65 - 74</t>
  </si>
  <si>
    <t>Producers ≥ 75</t>
  </si>
  <si>
    <t>Agricultural-Related Input and Services</t>
  </si>
  <si>
    <t>Food and Beverage Manufacturing</t>
  </si>
  <si>
    <t>Fiber and Forest Product Manufacturing</t>
  </si>
  <si>
    <t>Production Agriculture</t>
  </si>
  <si>
    <t>Employment</t>
  </si>
  <si>
    <t>Labor Income</t>
  </si>
  <si>
    <t>GDP</t>
  </si>
  <si>
    <t>Gross Sales</t>
  </si>
  <si>
    <t>Crop Production</t>
  </si>
  <si>
    <t>Animal Production</t>
  </si>
  <si>
    <t>Agriculture and Forestry Support Activities</t>
  </si>
  <si>
    <t>Description</t>
  </si>
  <si>
    <t>Industry Code*</t>
  </si>
  <si>
    <t>111</t>
  </si>
  <si>
    <t>112</t>
  </si>
  <si>
    <t>11</t>
  </si>
  <si>
    <t>115</t>
  </si>
  <si>
    <t>Other Activities (Forestry/Fishing)</t>
  </si>
  <si>
    <t>113, 114</t>
  </si>
  <si>
    <t>Industry by Top Employment</t>
  </si>
  <si>
    <t>Within 500 Miles of St. Louis MSA</t>
  </si>
  <si>
    <t>% U.S.</t>
  </si>
  <si>
    <t>Impact Type</t>
  </si>
  <si>
    <t>Taxes</t>
  </si>
  <si>
    <t>Amount</t>
  </si>
  <si>
    <t>Direct Effect</t>
  </si>
  <si>
    <t>State and Local</t>
  </si>
  <si>
    <t>Indirect Effect</t>
  </si>
  <si>
    <t>Federal Taxes</t>
  </si>
  <si>
    <t>Induced Effect</t>
  </si>
  <si>
    <t>Total Taxes</t>
  </si>
  <si>
    <t>Total Effect</t>
  </si>
  <si>
    <t>Multiplier</t>
  </si>
  <si>
    <t>Geography Notes</t>
  </si>
  <si>
    <t>Beverage Manufacturing</t>
  </si>
  <si>
    <t>Animal Food Manufacturing</t>
  </si>
  <si>
    <t>322</t>
  </si>
  <si>
    <t>321</t>
  </si>
  <si>
    <t>315, 316</t>
  </si>
  <si>
    <t>313, 314</t>
  </si>
  <si>
    <t>Paper Manufacturing</t>
  </si>
  <si>
    <t>Wood Product Manufacturing</t>
  </si>
  <si>
    <t>Apparel/Leather Manufacturing</t>
  </si>
  <si>
    <t>Textile Mill/Product Manufacturing</t>
  </si>
  <si>
    <t>313-322</t>
  </si>
  <si>
    <t>Various Codes</t>
  </si>
  <si>
    <t>Landscape Services</t>
  </si>
  <si>
    <t>561730</t>
  </si>
  <si>
    <t>32519,3253, 3254 (Note 2)</t>
  </si>
  <si>
    <t>3-Yr Avg. Bushel Price</t>
  </si>
  <si>
    <t>Total Farms</t>
  </si>
  <si>
    <t>Within 500 Miles</t>
  </si>
  <si>
    <t>U.S.</t>
  </si>
  <si>
    <t>Total Producers*</t>
  </si>
  <si>
    <t>Total Producers</t>
  </si>
  <si>
    <t>Total Commodity Sales</t>
  </si>
  <si>
    <t>Within 500 Miles of St. Louis Metro:</t>
  </si>
  <si>
    <t>1.9X more specialized than U.S. avg.</t>
  </si>
  <si>
    <t>1.6X more specialized than U.S. avg.</t>
  </si>
  <si>
    <t>Basic Chemical Manufacturing</t>
  </si>
  <si>
    <t>Agribusiness Specialization by Employment:</t>
  </si>
  <si>
    <t>Notes</t>
  </si>
  <si>
    <t>Business establishments are classified by industry codes that describe their primary economic activity for a given location.  Economic data, such as employment, wages, and sales, are aggregated by these industry codes.  This means that a larger business, such as Bayer, can have multiple business establishments classified under different industry codes like headquarters operations, chemical manufacturing, R&amp;D, seed wholesaling, etc.  Industry codes also account for the primary economic activity of the business, not the customers it serves.  So a trucking firm that primarily transports grains for farmers cannot be distinguished from a trucking company that focuses on construction materials, motor vehicles, etc.</t>
  </si>
  <si>
    <t>Terms:</t>
  </si>
  <si>
    <t>Pharmaceutical/Medicine Mfg.</t>
  </si>
  <si>
    <r>
      <rPr>
        <b/>
        <sz val="11"/>
        <color theme="1"/>
        <rFont val="Calibri"/>
        <family val="2"/>
        <scheme val="minor"/>
      </rPr>
      <t xml:space="preserve">Employment: </t>
    </r>
    <r>
      <rPr>
        <sz val="11"/>
        <color theme="1"/>
        <rFont val="Calibri"/>
        <family val="2"/>
        <scheme val="minor"/>
      </rPr>
      <t>this figure is the estimated annual average full- or part-time jobs for an industry.</t>
    </r>
  </si>
  <si>
    <r>
      <t xml:space="preserve">Multipliers: </t>
    </r>
    <r>
      <rPr>
        <sz val="11"/>
        <color theme="1"/>
        <rFont val="Calibri"/>
        <family val="2"/>
        <scheme val="minor"/>
      </rPr>
      <t xml:space="preserve">Represent the total effect of employment, income, GDP, and sales divided by the direct effect for that activity.  </t>
    </r>
  </si>
  <si>
    <r>
      <t>Direct Effect:</t>
    </r>
    <r>
      <rPr>
        <sz val="11"/>
        <color theme="1"/>
        <rFont val="Calibri"/>
        <family val="2"/>
        <scheme val="minor"/>
      </rPr>
      <t xml:space="preserve"> Represents the direct agribusiness employment, income, GDP, and gross sales of industries defined as agribusiness. </t>
    </r>
  </si>
  <si>
    <r>
      <t xml:space="preserve">Indirect Effect: </t>
    </r>
    <r>
      <rPr>
        <sz val="11"/>
        <color theme="1"/>
        <rFont val="Calibri"/>
        <family val="2"/>
        <scheme val="minor"/>
      </rPr>
      <t>Represents the supply chain purchases, and related employment and income, typically made by agribusiness industries as inputs into their production or service activities.</t>
    </r>
  </si>
  <si>
    <r>
      <t xml:space="preserve">Induced Effect: </t>
    </r>
    <r>
      <rPr>
        <sz val="11"/>
        <color theme="1"/>
        <rFont val="Calibri"/>
        <family val="2"/>
        <scheme val="minor"/>
      </rPr>
      <t>Represents the jobs and income supported by the household spending of agribusiness and supplier firm workers.  Spending by owners or employees for typical items like groceries, clothing, gas, etc. are captured in this measure.</t>
    </r>
  </si>
  <si>
    <t>Total Agribusiness Economic Contribution</t>
  </si>
  <si>
    <t>Production Agriculture Economic Contribution</t>
  </si>
  <si>
    <t>Food and Beverage Manufacturing Economic Contribution</t>
  </si>
  <si>
    <t>Fiber and Forestry Manufacturing Economic Contribution</t>
  </si>
  <si>
    <t>Agriculture-Related Inputs and Services Economic Contribution</t>
  </si>
  <si>
    <t>*Industry code is the North American Industry Classification System (NAICS).  Jobs estimated by primary occupation of job holder.  Numbers may not add up to total due to rounding.</t>
  </si>
  <si>
    <t>*Industry code is the North American Industry Classification System (NAICS). Numbers may not add up to total due to rounding.</t>
  </si>
  <si>
    <t>Contract labor cost</t>
  </si>
  <si>
    <t>Bond County, IL</t>
  </si>
  <si>
    <t>Commodity Production</t>
  </si>
  <si>
    <t xml:space="preserve"> (D)</t>
  </si>
  <si>
    <t>St. Louis MSA Totals</t>
  </si>
  <si>
    <t>Calhoun County, IL</t>
  </si>
  <si>
    <t>Clinton County, IL</t>
  </si>
  <si>
    <t>Jersey County, IL</t>
  </si>
  <si>
    <t>Macoupin County, IL</t>
  </si>
  <si>
    <t>Madison County, IL</t>
  </si>
  <si>
    <t>Monroe County, IL</t>
  </si>
  <si>
    <t>Franklin County, MO</t>
  </si>
  <si>
    <t>Jefferson County, MO</t>
  </si>
  <si>
    <t>Lincoln County, MO</t>
  </si>
  <si>
    <t>St. Charles County, MO</t>
  </si>
  <si>
    <t>St. Louis County &amp; City</t>
  </si>
  <si>
    <t>Warren County, MO</t>
  </si>
  <si>
    <t>St. Clair County, IL</t>
  </si>
  <si>
    <t>*Other smaller categories are not disclosed so detailed commodity sales numbers will not sum to total sales value.  The symbol (D) indicates amount not disclosed.</t>
  </si>
  <si>
    <t>State Rank</t>
  </si>
  <si>
    <t>Farm Land/Building Value</t>
  </si>
  <si>
    <t>Farm Land/Bldg. Value</t>
  </si>
  <si>
    <t>Farm Figures</t>
  </si>
  <si>
    <t>Commodities</t>
  </si>
  <si>
    <t>Soybean Sales</t>
  </si>
  <si>
    <t>Pig Sales</t>
  </si>
  <si>
    <t>Corn Sales</t>
  </si>
  <si>
    <t>Missouri Top Ten Agricultural Production Rankings</t>
  </si>
  <si>
    <t>Cattle Sales</t>
  </si>
  <si>
    <t>Poultry Sales</t>
  </si>
  <si>
    <r>
      <t xml:space="preserve">Labor Income:  </t>
    </r>
    <r>
      <rPr>
        <sz val="11"/>
        <color theme="1"/>
        <rFont val="Calibri"/>
        <family val="2"/>
        <scheme val="minor"/>
      </rPr>
      <t>this figure estimates worker wages, benefits, and owner pay.</t>
    </r>
  </si>
  <si>
    <r>
      <rPr>
        <b/>
        <sz val="11"/>
        <color theme="1"/>
        <rFont val="Calibri"/>
        <family val="2"/>
        <scheme val="minor"/>
      </rPr>
      <t xml:space="preserve">Gross Sales: </t>
    </r>
    <r>
      <rPr>
        <sz val="11"/>
        <color theme="1"/>
        <rFont val="Calibri"/>
        <family val="2"/>
        <scheme val="minor"/>
      </rPr>
      <t xml:space="preserve"> this figure estimates the total value of all sales.  It is the sum of final consumption sales (GDP or value add) plus intermediate industry sales that firms make between businesses.</t>
    </r>
  </si>
  <si>
    <r>
      <rPr>
        <b/>
        <sz val="11"/>
        <color theme="1"/>
        <rFont val="Calibri"/>
        <family val="2"/>
        <scheme val="minor"/>
      </rPr>
      <t>Gross Domestic Product (GDP)</t>
    </r>
    <r>
      <rPr>
        <sz val="11"/>
        <color theme="1"/>
        <rFont val="Calibri"/>
        <family val="2"/>
        <scheme val="minor"/>
      </rPr>
      <t>: This figure is equal to the total market value of final goods or services produced in a region, or value add.  GDP deducts the intermedita input costs of goods and services  (from gross sales) to estimate money left over to pay for wages, profits, rents, interests, and taxes.</t>
    </r>
  </si>
  <si>
    <t>Economic Measures and Relationships Illustration</t>
  </si>
  <si>
    <t>Economic Contribution Measures and Relationship Illustration - Production Agriculture Example</t>
  </si>
  <si>
    <t>Illinois Top Ten Agricultural Production Rankings</t>
  </si>
  <si>
    <t>Bushels</t>
  </si>
  <si>
    <t>Corn production</t>
  </si>
  <si>
    <t>Soybean production</t>
  </si>
  <si>
    <t>Wheat production</t>
  </si>
  <si>
    <t>Hired farm labor</t>
  </si>
  <si>
    <t>Hired farm labor payroll</t>
  </si>
  <si>
    <t>KNOWN COMMODITY SALES</t>
  </si>
  <si>
    <t>Commodity Sales Percents</t>
  </si>
  <si>
    <t>CROP PERCENT TOTAL</t>
  </si>
  <si>
    <t>LIVESTOCK PERCENT TOTAL</t>
  </si>
  <si>
    <t>St. Louis MSA</t>
  </si>
  <si>
    <t>*Producers include principle operators and up to 3 other decision makers per farm. Producers and hired farm labor contains some duplication due to survey design. Roughly 40% of producers have a primary occupation of farming and 60% report primary employment in other non-farm activities.  Sum of producers by age less than total due to un-reported figures.</t>
  </si>
  <si>
    <t>Summary Figures for St. Louis Agribusiness</t>
  </si>
  <si>
    <t>Additional County-Level Agricultural Census Details</t>
  </si>
  <si>
    <t>St. Louis MSA Agribusiness Detailed Economic Contribution Data</t>
  </si>
  <si>
    <t>St. Louis MSA Direct Agribusiness Industry Data</t>
  </si>
  <si>
    <t>Total Direct Agribusiness</t>
  </si>
  <si>
    <t>Detailed Direct Agribusiness Industry Statistics</t>
  </si>
  <si>
    <t>Detailed Agribusiness Economic Contribution Statistics</t>
  </si>
  <si>
    <t>Agribusiness Summary</t>
  </si>
  <si>
    <t>Detailed Ag Census Data</t>
  </si>
  <si>
    <t>Detailed Direct Industry Data</t>
  </si>
  <si>
    <t>Detailed County Census Data</t>
  </si>
  <si>
    <t>St. Louis MSA Agribusinesses</t>
  </si>
  <si>
    <t>Supported Supply-Chain and Household Spending Industries</t>
  </si>
  <si>
    <t>All Other Industries</t>
  </si>
  <si>
    <t>Indirect/Induced Industry Details</t>
  </si>
  <si>
    <t>Retail Services</t>
  </si>
  <si>
    <t>Other Transportation</t>
  </si>
  <si>
    <t>Company Management</t>
  </si>
  <si>
    <t>Other Wholesale Trade</t>
  </si>
  <si>
    <t>Industries Supported</t>
  </si>
  <si>
    <t>Paper/Wood Product Mfg., Textiles/Apparel Mfg.</t>
  </si>
  <si>
    <t>Bakeries, Beverage, Animal Food, Other Food Mfg.</t>
  </si>
  <si>
    <t>Crop/Animal Farming, Ag/Forestry Support Activities</t>
  </si>
  <si>
    <t>Agribusiness firms engaged in agricultural production, related manufacturing, or inputs/services</t>
  </si>
  <si>
    <t>Detailed Economic Contribution</t>
  </si>
  <si>
    <t>by the University of Missouri Extension | Exceed</t>
  </si>
  <si>
    <t>In 2025 dollars</t>
  </si>
  <si>
    <t>Economic contribution analysis takes the direct agribusiness industry employment and analyzes the typical in-region supply change and labor spending patterns to develop a total economic contribution summary.  Analysis conducted with IMPLAN 2023 model, the latest available, for the St. Louis MSA and using the standard contribution analysis methodology outlined by IMPLAN.</t>
  </si>
  <si>
    <t>2022 Agriculture Census Data for St. Louis Metropolitan Area</t>
  </si>
  <si>
    <r>
      <rPr>
        <b/>
        <sz val="14"/>
        <color theme="1"/>
        <rFont val="Calibri"/>
        <family val="2"/>
        <scheme val="minor"/>
      </rPr>
      <t>47% of U.S. Agricultural Producers</t>
    </r>
    <r>
      <rPr>
        <sz val="14"/>
        <color theme="1"/>
        <rFont val="Calibri"/>
        <family val="2"/>
        <scheme val="minor"/>
      </rPr>
      <t xml:space="preserve"> (1.59 million)</t>
    </r>
  </si>
  <si>
    <r>
      <rPr>
        <b/>
        <sz val="14"/>
        <color theme="1"/>
        <rFont val="Calibri"/>
        <family val="2"/>
        <scheme val="minor"/>
      </rPr>
      <t>48% of U.S. Farms</t>
    </r>
    <r>
      <rPr>
        <sz val="14"/>
        <color theme="1"/>
        <rFont val="Calibri"/>
        <family val="2"/>
        <scheme val="minor"/>
      </rPr>
      <t xml:space="preserve"> (910,371)</t>
    </r>
  </si>
  <si>
    <t>St. Louis MSA 2022 Agricultural Census Data</t>
  </si>
  <si>
    <t>In 2022 dollars except where noted</t>
  </si>
  <si>
    <t>*2022 production levels.  Production can vary greatly from year to year based on climate/demand changes.  2022-2024 average market year bushel prices as of April 2025. Wheat price includes "all wheat" varieties.  Smaller commodity production not disclosed.</t>
  </si>
  <si>
    <t>Sources:  2022 U.S. Census of Agriculture, U.S. Department of Agriculture, and the National Agricultural Statistics Service</t>
  </si>
  <si>
    <r>
      <rPr>
        <b/>
        <sz val="14"/>
        <rFont val="Calibri"/>
        <family val="2"/>
        <scheme val="minor"/>
      </rPr>
      <t>81% of U.S. Soybean  Production</t>
    </r>
    <r>
      <rPr>
        <sz val="14"/>
        <rFont val="Calibri"/>
        <family val="2"/>
        <scheme val="minor"/>
      </rPr>
      <t xml:space="preserve"> (3.3 billion bushels)</t>
    </r>
  </si>
  <si>
    <r>
      <rPr>
        <b/>
        <sz val="14"/>
        <rFont val="Calibri"/>
        <family val="2"/>
        <scheme val="minor"/>
      </rPr>
      <t>38% of U.S. Cattle Inventory</t>
    </r>
    <r>
      <rPr>
        <sz val="14"/>
        <rFont val="Calibri"/>
        <family val="2"/>
        <scheme val="minor"/>
      </rPr>
      <t xml:space="preserve"> (33.3 million head)</t>
    </r>
  </si>
  <si>
    <r>
      <rPr>
        <b/>
        <sz val="14"/>
        <rFont val="Calibri"/>
        <family val="2"/>
        <scheme val="minor"/>
      </rPr>
      <t>72% of U.S. Hog Inventory</t>
    </r>
    <r>
      <rPr>
        <sz val="14"/>
        <rFont val="Calibri"/>
        <family val="2"/>
        <scheme val="minor"/>
      </rPr>
      <t xml:space="preserve"> (53.1 million head)</t>
    </r>
  </si>
  <si>
    <r>
      <rPr>
        <b/>
        <sz val="14"/>
        <rFont val="Calibri"/>
        <family val="2"/>
        <scheme val="minor"/>
      </rPr>
      <t>49% of U.S. Poultry Sales</t>
    </r>
    <r>
      <rPr>
        <sz val="14"/>
        <rFont val="Calibri"/>
        <family val="2"/>
        <scheme val="minor"/>
      </rPr>
      <t xml:space="preserve"> ($37.8 billion)</t>
    </r>
  </si>
  <si>
    <t>Landscape Services, Grocery/Related Wholesale, Freight Transp., Chemical Mfg., Science R &amp; D, Vet Services, etc.</t>
  </si>
  <si>
    <t>St. Louis MSA and County 2022 Agricultural Census Data</t>
  </si>
  <si>
    <t>(D)</t>
  </si>
  <si>
    <t>Sources:  2022 U.S. Census of Agriculture, U.S. Department of Agriculture, and the National Agricultural Statistics Service.  Figures in 2022 dollars.</t>
  </si>
  <si>
    <t>TOTAL KNOWN PERCENT</t>
  </si>
  <si>
    <t>Agric. Chemical Manufacturing</t>
  </si>
  <si>
    <t>1.8X more specialized than U.S. avg.</t>
  </si>
  <si>
    <t>3.4X more specialized than U.S. avg.</t>
  </si>
  <si>
    <t>1.3X more specialized than U.S. avg.</t>
  </si>
  <si>
    <t>Agribusiness Top 5-Year Employment Growth:</t>
  </si>
  <si>
    <t>Oilseed Farming</t>
  </si>
  <si>
    <t>Grocery and Related Wholesalers</t>
  </si>
  <si>
    <t>Grain Farming</t>
  </si>
  <si>
    <t>Up 1,600 jobs (36%)</t>
  </si>
  <si>
    <t>Up 1,400 jobs (11%)</t>
  </si>
  <si>
    <t>Up 1,350 jobs (92%)</t>
  </si>
  <si>
    <t>Up 1,100 jobs (19%)</t>
  </si>
  <si>
    <t>Up 800 jobs (25%)</t>
  </si>
  <si>
    <t>Total</t>
  </si>
  <si>
    <t>Health Care and Social Assistance</t>
  </si>
  <si>
    <t>Administrative and Support Services</t>
  </si>
  <si>
    <t>Food Services and Drinking Places</t>
  </si>
  <si>
    <t>Real Estate</t>
  </si>
  <si>
    <t>Personal and Family Services</t>
  </si>
  <si>
    <t>Repair and Maintenance</t>
  </si>
  <si>
    <t>Educational Services</t>
  </si>
  <si>
    <t>Professional, Sci., and Tech. Services</t>
  </si>
  <si>
    <t>Insurance Carriers</t>
  </si>
  <si>
    <r>
      <rPr>
        <b/>
        <sz val="16"/>
        <rFont val="Calibri"/>
        <family val="2"/>
        <scheme val="minor"/>
      </rPr>
      <t>176,000 Jobs</t>
    </r>
    <r>
      <rPr>
        <sz val="16"/>
        <rFont val="Calibri"/>
        <family val="2"/>
        <scheme val="minor"/>
      </rPr>
      <t xml:space="preserve"> (9.3 % of the workforce)</t>
    </r>
  </si>
  <si>
    <r>
      <rPr>
        <b/>
        <sz val="16"/>
        <rFont val="Calibri"/>
        <family val="2"/>
        <scheme val="minor"/>
      </rPr>
      <t>$25.7 Billion</t>
    </r>
    <r>
      <rPr>
        <sz val="16"/>
        <rFont val="Calibri"/>
        <family val="2"/>
        <scheme val="minor"/>
      </rPr>
      <t xml:space="preserve"> in Gross Domestic Product (10.8% of GDP)</t>
    </r>
  </si>
  <si>
    <t>Agribusiness in the St. Louis Metro Supports:</t>
  </si>
  <si>
    <t>$5.97 B</t>
  </si>
  <si>
    <t>$10.48 B</t>
  </si>
  <si>
    <t>$7.90 B</t>
  </si>
  <si>
    <t>$15.23 B</t>
  </si>
  <si>
    <t>$1.41 B</t>
  </si>
  <si>
    <t>$0.71 B</t>
  </si>
  <si>
    <t>$1.81 B</t>
  </si>
  <si>
    <t>$3.85 B</t>
  </si>
  <si>
    <t>$0.56 B</t>
  </si>
  <si>
    <t>$0.82 B</t>
  </si>
  <si>
    <t>$4.83 B</t>
  </si>
  <si>
    <t>$9.16 B</t>
  </si>
  <si>
    <t>Additional supply-chain or consumer businesses benefit from Agribusiness/supply-chain worker spending</t>
  </si>
  <si>
    <r>
      <t xml:space="preserve">Total Effect: </t>
    </r>
    <r>
      <rPr>
        <sz val="11"/>
        <color theme="1"/>
        <rFont val="Calibri"/>
        <family val="2"/>
        <scheme val="minor"/>
      </rPr>
      <t>Represents the combined direct effect of jobs and income from agribusinesses with the indirect effects of supplier and induced household spending within the region that support additional employment and wealth.</t>
    </r>
  </si>
  <si>
    <t>Sources:  IMPLAN 2023 data on labor income, GDP, and gross sales adjusted to 2025$.  Lightcast job figures are derived from the U.S. Bureau of Labor Statistics, Census, and the Bureau of Economic Analysis.</t>
  </si>
  <si>
    <t>4,440 payroll businesses employ over 93,200 (4.9% of the workforce) engaged in agricultural production, related manufacturing, or inputs/services to these activities.</t>
  </si>
  <si>
    <t>364 payroll businesses employ over 15,800 (0.8% of the workforce) engaged in growing crops, raising animals, harvesting timber, and harvesting fish and other animals, and/or directly supporting these activities.</t>
  </si>
  <si>
    <t>374 businesses employ nearly 15,800 (0.8% of the workforce) engaged in the production of food and beverages for use in other industries as intermediate inputs or for final consumption sales through retail/wholesale/restaurant outlets.</t>
  </si>
  <si>
    <t>220 businesses employ over 6,000 (0.3% of the workforce) engaged in textile, apparel, wood, or paper product manufacturing for use in other industries as intermediate inputs or for final consumption sales through retail/wholesale outlets.</t>
  </si>
  <si>
    <t>3,482 businesses employ nearly 55,600 (2.9% of workforce) engaged in a wide range of products and services used in production agriculture and related manufacturing.</t>
  </si>
  <si>
    <t>Food Manufacturing</t>
  </si>
  <si>
    <t>Beverage and Tobacco Product Manufacturing</t>
  </si>
  <si>
    <t>Transportation and Warehousing</t>
  </si>
  <si>
    <t>Wholesale Trade</t>
  </si>
  <si>
    <t>Professional and Tech. Services</t>
  </si>
  <si>
    <t>Chemical Manufacturing</t>
  </si>
  <si>
    <t>Container and Machinery Manufacturing</t>
  </si>
  <si>
    <t>3272,3324,3331, 333241/3</t>
  </si>
  <si>
    <t>Notes: * - 50% estimated of freight truck transportation based on research. ** - 50% of NAICS 325412 pharm. preparation mfg. based on research</t>
  </si>
  <si>
    <t>325193/9,3253, 3254**</t>
  </si>
  <si>
    <t>523160, 541713/4/5, 541940</t>
  </si>
  <si>
    <t>42382, 4244/5, 4248, 42491</t>
  </si>
  <si>
    <t>482,483111/3,483211,484*, 49312/3</t>
  </si>
  <si>
    <r>
      <t xml:space="preserve">Taxes: </t>
    </r>
    <r>
      <rPr>
        <sz val="11"/>
        <color theme="1"/>
        <rFont val="Calibri"/>
        <family val="2"/>
        <scheme val="minor"/>
      </rPr>
      <t>Figures are estimated by IMPLAN to consider property, sales, and income taxes typically paid.  Taxes estimated from Census data on state and federal taxes and is allocated to counties based on a variety of measures.  Taxes do not capture unique situtations such as tax abatements or tax excemptions so should be considered a broader measure.</t>
    </r>
  </si>
  <si>
    <t>*Market value of all agricultural products.</t>
  </si>
  <si>
    <r>
      <rPr>
        <b/>
        <sz val="14"/>
        <rFont val="Calibri"/>
        <family val="2"/>
        <scheme val="minor"/>
      </rPr>
      <t>78% of U.S. Corn Production</t>
    </r>
    <r>
      <rPr>
        <sz val="14"/>
        <rFont val="Calibri"/>
        <family val="2"/>
        <scheme val="minor"/>
      </rPr>
      <t xml:space="preserve"> (10.8 billion bushels)</t>
    </r>
  </si>
  <si>
    <r>
      <rPr>
        <b/>
        <sz val="14"/>
        <color theme="1"/>
        <rFont val="Calibri"/>
        <family val="2"/>
        <scheme val="minor"/>
      </rPr>
      <t>46% of U.S. Agricultural Production*</t>
    </r>
    <r>
      <rPr>
        <sz val="14"/>
        <color theme="1"/>
        <rFont val="Calibri"/>
        <family val="2"/>
        <scheme val="minor"/>
      </rPr>
      <t xml:space="preserve"> ($250 billion)</t>
    </r>
  </si>
  <si>
    <t>Scientific Research &amp; Development</t>
  </si>
  <si>
    <t>Notes: St. Louis MSA total employment of 1.88 million and $238 billion GDP in $2025 dollars from IMPLAN. Total employment follows U.S. BEA definition to include payroll, self-employed, and multi-job holders.</t>
  </si>
  <si>
    <t>Total Agribusiness up over 9,000 jobs (10.8%)</t>
  </si>
  <si>
    <t>Years 2019-2024.  Total employment grew 5.9% over the 5 years.
Source: Lightcast employment and specialization (minimum 500 employment).</t>
  </si>
  <si>
    <t>Percent of the St. Louis MSA:</t>
  </si>
  <si>
    <t>Percent of St. Louis MSA GDP</t>
  </si>
  <si>
    <t>Percent of St. Louis MSA Jobs</t>
  </si>
  <si>
    <t>Direct Agribusiness Jobs:</t>
  </si>
  <si>
    <t>Total (Agribusiness + Indirect Jobs):</t>
  </si>
  <si>
    <t>Direct Agribusiness GDP:</t>
  </si>
  <si>
    <t>Total (Agribusiness + Indirect GDP):</t>
  </si>
  <si>
    <t>Agribusiness Impact Change Over 5 Years</t>
  </si>
  <si>
    <r>
      <rPr>
        <b/>
        <sz val="14"/>
        <rFont val="Calibri"/>
        <family val="2"/>
        <scheme val="minor"/>
      </rPr>
      <t xml:space="preserve">30% of U.S. Milk Sales </t>
    </r>
    <r>
      <rPr>
        <sz val="14"/>
        <rFont val="Calibri"/>
        <family val="2"/>
        <scheme val="minor"/>
      </rPr>
      <t>($15.9 billion)</t>
    </r>
  </si>
  <si>
    <t>St. Louis Metropolitan Statistical Area (MSA) Agribusiness Economic Analysis</t>
  </si>
  <si>
    <t>St. Louis MSA Agribusiness Economic Contribution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</si>
</sst>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3" formatCode="_(* #,##0.00_);_(* \(#,##0.00\);_(* &quot;-&quot;??_);_(@_)"/>
    <numFmt numFmtId="164" formatCode="mmmm\-yyyy"/>
    <numFmt numFmtId="165" formatCode="_(* #,##0_);_(* \(#,##0\);_(* &quot;-&quot;??_);_(@_)"/>
    <numFmt numFmtId="166" formatCode="&quot;$&quot;#,##0"/>
    <numFmt numFmtId="167" formatCode="0.0%"/>
    <numFmt numFmtId="168" formatCode="&quot;$&quot;#,##0.00"/>
    <numFmt numFmtId="169" formatCode="&quot;$&quot;#,##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i/>
      <sz val="9"/>
      <color theme="1"/>
      <name val="Calibri"/>
      <family val="2"/>
      <scheme val="minor"/>
    </font>
    <font>
      <sz val="9"/>
      <color theme="1"/>
      <name val="Calibri"/>
      <family val="2"/>
      <scheme val="minor"/>
    </font>
    <font>
      <b/>
      <sz val="14"/>
      <color theme="0"/>
      <name val="Calibri"/>
      <family val="2"/>
      <scheme val="minor"/>
    </font>
    <font>
      <i/>
      <sz val="10"/>
      <color theme="1"/>
      <name val="Calibri"/>
      <family val="2"/>
      <scheme val="minor"/>
    </font>
    <font>
      <b/>
      <sz val="14"/>
      <color theme="1"/>
      <name val="Calibri"/>
      <family val="2"/>
      <scheme val="minor"/>
    </font>
    <font>
      <b/>
      <sz val="12"/>
      <color theme="1"/>
      <name val="Calibri"/>
      <family val="2"/>
      <scheme val="minor"/>
    </font>
    <font>
      <b/>
      <sz val="16"/>
      <color theme="0"/>
      <name val="Calibri"/>
      <family val="2"/>
      <scheme val="minor"/>
    </font>
    <font>
      <b/>
      <sz val="22"/>
      <color theme="1"/>
      <name val="Calibri"/>
      <family val="2"/>
      <scheme val="minor"/>
    </font>
    <font>
      <sz val="22"/>
      <color theme="1"/>
      <name val="Calibri"/>
      <family val="2"/>
      <scheme val="minor"/>
    </font>
    <font>
      <b/>
      <sz val="11"/>
      <color theme="0"/>
      <name val="Calibri"/>
      <family val="2"/>
      <scheme val="minor"/>
    </font>
    <font>
      <sz val="10"/>
      <color theme="1"/>
      <name val="Calibri"/>
      <family val="2"/>
      <scheme val="minor"/>
    </font>
    <font>
      <i/>
      <sz val="11"/>
      <color theme="1"/>
      <name val="Calibri"/>
      <family val="2"/>
      <scheme val="minor"/>
    </font>
    <font>
      <b/>
      <sz val="18"/>
      <color theme="0"/>
      <name val="Calibri"/>
      <family val="2"/>
      <scheme val="minor"/>
    </font>
    <font>
      <sz val="10"/>
      <color theme="0"/>
      <name val="Calibri"/>
      <family val="2"/>
      <scheme val="minor"/>
    </font>
    <font>
      <u/>
      <sz val="11"/>
      <color theme="10"/>
      <name val="Calibri"/>
      <family val="2"/>
      <scheme val="minor"/>
    </font>
    <font>
      <sz val="14"/>
      <color theme="0"/>
      <name val="Calibri"/>
      <family val="2"/>
      <scheme val="minor"/>
    </font>
    <font>
      <b/>
      <sz val="12"/>
      <color theme="0"/>
      <name val="Calibri"/>
      <family val="2"/>
      <scheme val="minor"/>
    </font>
    <font>
      <sz val="16"/>
      <color theme="1"/>
      <name val="Calibri"/>
      <family val="2"/>
      <scheme val="minor"/>
    </font>
    <font>
      <sz val="12"/>
      <color theme="1"/>
      <name val="Calibri"/>
      <family val="2"/>
      <scheme val="minor"/>
    </font>
    <font>
      <b/>
      <sz val="13"/>
      <color theme="0"/>
      <name val="Calibri"/>
      <family val="2"/>
      <scheme val="minor"/>
    </font>
    <font>
      <b/>
      <sz val="16"/>
      <color theme="1"/>
      <name val="Calibri"/>
      <family val="2"/>
      <scheme val="minor"/>
    </font>
    <font>
      <sz val="11"/>
      <color theme="0"/>
      <name val="Calibri"/>
      <family val="2"/>
      <scheme val="minor"/>
    </font>
    <font>
      <b/>
      <sz val="10"/>
      <color theme="1"/>
      <name val="Calibri"/>
      <family val="2"/>
      <scheme val="minor"/>
    </font>
    <font>
      <b/>
      <sz val="13"/>
      <color theme="1"/>
      <name val="Calibri"/>
      <family val="2"/>
      <scheme val="minor"/>
    </font>
    <font>
      <sz val="14"/>
      <color theme="1"/>
      <name val="Calibri"/>
      <family val="2"/>
      <scheme val="minor"/>
    </font>
    <font>
      <sz val="17"/>
      <color theme="1"/>
      <name val="Calibri"/>
      <family val="2"/>
      <scheme val="minor"/>
    </font>
    <font>
      <b/>
      <u/>
      <sz val="14"/>
      <color theme="10"/>
      <name val="Calibri"/>
      <family val="2"/>
      <scheme val="minor"/>
    </font>
    <font>
      <b/>
      <sz val="36"/>
      <color theme="0"/>
      <name val="Calibri"/>
      <family val="2"/>
      <scheme val="minor"/>
    </font>
    <font>
      <sz val="14"/>
      <color rgb="FFFF0000"/>
      <name val="Calibri"/>
      <family val="2"/>
      <scheme val="minor"/>
    </font>
    <font>
      <sz val="11"/>
      <color rgb="FFFF0000"/>
      <name val="Calibri"/>
      <family val="2"/>
      <scheme val="minor"/>
    </font>
    <font>
      <b/>
      <sz val="14"/>
      <color rgb="FFFF0000"/>
      <name val="Calibri"/>
      <family val="2"/>
      <scheme val="minor"/>
    </font>
    <font>
      <sz val="12"/>
      <color rgb="FFFF0000"/>
      <name val="Calibri"/>
      <family val="2"/>
      <scheme val="minor"/>
    </font>
    <font>
      <sz val="12"/>
      <name val="Calibri"/>
      <family val="2"/>
      <scheme val="minor"/>
    </font>
    <font>
      <sz val="14"/>
      <name val="Calibri"/>
      <family val="2"/>
      <scheme val="minor"/>
    </font>
    <font>
      <b/>
      <sz val="14"/>
      <name val="Calibri"/>
      <family val="2"/>
      <scheme val="minor"/>
    </font>
    <font>
      <sz val="14"/>
      <color rgb="FF18AC04"/>
      <name val="Calibri"/>
      <family val="2"/>
      <scheme val="minor"/>
    </font>
    <font>
      <sz val="16"/>
      <name val="Calibri"/>
      <family val="2"/>
      <scheme val="minor"/>
    </font>
    <font>
      <b/>
      <sz val="16"/>
      <name val="Calibri"/>
      <family val="2"/>
      <scheme val="minor"/>
    </font>
    <font>
      <sz val="13"/>
      <color theme="0"/>
      <name val="Calibri"/>
      <family val="2"/>
      <scheme val="minor"/>
    </font>
    <font>
      <sz val="11"/>
      <name val="Calibri"/>
      <family val="2"/>
      <scheme val="minor"/>
    </font>
    <font>
      <b/>
      <sz val="11"/>
      <name val="Calibri"/>
      <family val="2"/>
      <scheme val="minor"/>
    </font>
    <font>
      <i/>
      <sz val="10"/>
      <name val="Calibri"/>
      <family val="2"/>
      <scheme val="minor"/>
    </font>
    <font>
      <i/>
      <sz val="14"/>
      <color theme="1"/>
      <name val="Calibri"/>
      <family val="2"/>
      <scheme val="minor"/>
    </font>
  </fonts>
  <fills count="20">
    <fill>
      <patternFill patternType="none"/>
    </fill>
    <fill>
      <patternFill patternType="gray125"/>
    </fill>
    <fill>
      <patternFill patternType="solid">
        <fgColor theme="9"/>
        <bgColor indexed="64"/>
      </patternFill>
    </fill>
    <fill>
      <patternFill patternType="solid">
        <fgColor theme="9" tint="0.59999389629810485"/>
        <bgColor indexed="64"/>
      </patternFill>
    </fill>
    <fill>
      <patternFill patternType="solid">
        <fgColor theme="7"/>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3"/>
        <bgColor indexed="64"/>
      </patternFill>
    </fill>
    <fill>
      <patternFill patternType="solid">
        <fgColor theme="3" tint="0.39997558519241921"/>
        <bgColor indexed="64"/>
      </patternFill>
    </fill>
    <fill>
      <patternFill patternType="solid">
        <fgColor theme="9" tint="-0.499984740745262"/>
        <bgColor indexed="64"/>
      </patternFill>
    </fill>
    <fill>
      <patternFill patternType="solid">
        <fgColor theme="7" tint="0.79998168889431442"/>
        <bgColor indexed="64"/>
      </patternFill>
    </fill>
    <fill>
      <patternFill patternType="solid">
        <fgColor rgb="FFB4E0BC"/>
        <bgColor indexed="64"/>
      </patternFill>
    </fill>
    <fill>
      <patternFill patternType="solid">
        <fgColor rgb="FF1DCB05"/>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rgb="FFA4CE88"/>
        <bgColor indexed="64"/>
      </patternFill>
    </fill>
    <fill>
      <patternFill patternType="solid">
        <fgColor rgb="FF68A042"/>
        <bgColor indexed="64"/>
      </patternFill>
    </fill>
  </fills>
  <borders count="47">
    <border>
      <left/>
      <right/>
      <top/>
      <bottom/>
      <diagonal/>
    </border>
    <border>
      <left/>
      <right/>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cellStyleXfs>
  <cellXfs count="421">
    <xf numFmtId="0" fontId="0" fillId="0" borderId="0" xfId="0"/>
    <xf numFmtId="0" fontId="3" fillId="7" borderId="0" xfId="0" applyFont="1" applyFill="1"/>
    <xf numFmtId="0" fontId="0" fillId="7" borderId="0" xfId="0" applyFill="1"/>
    <xf numFmtId="0" fontId="0" fillId="0" borderId="0" xfId="0" applyAlignment="1">
      <alignment vertical="center"/>
    </xf>
    <xf numFmtId="0" fontId="9" fillId="3" borderId="1" xfId="0" applyFont="1" applyFill="1" applyBorder="1" applyAlignment="1">
      <alignment horizontal="right" wrapText="1"/>
    </xf>
    <xf numFmtId="165" fontId="0" fillId="7" borderId="0" xfId="1" applyNumberFormat="1" applyFont="1" applyFill="1" applyAlignment="1">
      <alignment horizontal="right"/>
    </xf>
    <xf numFmtId="3" fontId="0" fillId="7" borderId="0" xfId="0" applyNumberFormat="1" applyFill="1" applyAlignment="1">
      <alignment horizontal="right" vertical="center"/>
    </xf>
    <xf numFmtId="166" fontId="0" fillId="7" borderId="0" xfId="0" applyNumberFormat="1" applyFill="1" applyAlignment="1">
      <alignment horizontal="right" vertical="center"/>
    </xf>
    <xf numFmtId="0" fontId="6" fillId="2" borderId="3" xfId="0" applyFont="1" applyFill="1" applyBorder="1" applyAlignment="1">
      <alignment horizontal="left" vertical="center"/>
    </xf>
    <xf numFmtId="0" fontId="6" fillId="2" borderId="3" xfId="0" applyFont="1" applyFill="1" applyBorder="1" applyAlignment="1">
      <alignment horizontal="right" vertical="center" wrapText="1"/>
    </xf>
    <xf numFmtId="0" fontId="6" fillId="2" borderId="4" xfId="0" applyFont="1" applyFill="1" applyBorder="1" applyAlignment="1">
      <alignment horizontal="right" vertical="center" wrapText="1"/>
    </xf>
    <xf numFmtId="0" fontId="8" fillId="7" borderId="5" xfId="0" applyFont="1" applyFill="1" applyBorder="1" applyAlignment="1">
      <alignment horizontal="left" wrapText="1"/>
    </xf>
    <xf numFmtId="0" fontId="0" fillId="7" borderId="0" xfId="0" applyFill="1" applyAlignment="1">
      <alignment horizontal="left" wrapText="1"/>
    </xf>
    <xf numFmtId="0" fontId="0" fillId="7" borderId="6" xfId="0" applyFill="1" applyBorder="1" applyAlignment="1">
      <alignment horizontal="left" wrapText="1"/>
    </xf>
    <xf numFmtId="0" fontId="9" fillId="3" borderId="7" xfId="0" applyFont="1" applyFill="1" applyBorder="1" applyAlignment="1">
      <alignment horizontal="right" wrapText="1"/>
    </xf>
    <xf numFmtId="0" fontId="9" fillId="3" borderId="8" xfId="0" applyFont="1" applyFill="1" applyBorder="1" applyAlignment="1">
      <alignment horizontal="right" wrapText="1"/>
    </xf>
    <xf numFmtId="165" fontId="0" fillId="8" borderId="5" xfId="1" applyNumberFormat="1" applyFont="1" applyFill="1" applyBorder="1" applyAlignment="1">
      <alignment horizontal="right"/>
    </xf>
    <xf numFmtId="165" fontId="7" fillId="7" borderId="7" xfId="1" applyNumberFormat="1" applyFont="1" applyFill="1" applyBorder="1" applyAlignment="1">
      <alignment horizontal="left"/>
    </xf>
    <xf numFmtId="165" fontId="0" fillId="7" borderId="1" xfId="1" applyNumberFormat="1" applyFont="1" applyFill="1" applyBorder="1" applyAlignment="1">
      <alignment horizontal="right"/>
    </xf>
    <xf numFmtId="3" fontId="0" fillId="7" borderId="1" xfId="0" applyNumberFormat="1" applyFill="1" applyBorder="1" applyAlignment="1">
      <alignment horizontal="right" vertical="center"/>
    </xf>
    <xf numFmtId="166" fontId="0" fillId="7" borderId="1" xfId="0" applyNumberFormat="1" applyFill="1" applyBorder="1" applyAlignment="1">
      <alignment horizontal="right" vertical="center"/>
    </xf>
    <xf numFmtId="166" fontId="0" fillId="7" borderId="8" xfId="0" applyNumberFormat="1" applyFill="1" applyBorder="1" applyAlignment="1">
      <alignment horizontal="right" vertical="center"/>
    </xf>
    <xf numFmtId="0" fontId="0" fillId="7" borderId="0" xfId="0" applyFill="1" applyAlignment="1">
      <alignment vertical="center"/>
    </xf>
    <xf numFmtId="0" fontId="10" fillId="2" borderId="2" xfId="0" applyFont="1" applyFill="1" applyBorder="1" applyAlignment="1">
      <alignment horizontal="left" vertical="center"/>
    </xf>
    <xf numFmtId="165" fontId="7" fillId="7" borderId="0" xfId="1" applyNumberFormat="1" applyFont="1" applyFill="1" applyBorder="1" applyAlignment="1">
      <alignment horizontal="left"/>
    </xf>
    <xf numFmtId="165" fontId="0" fillId="7" borderId="0" xfId="1" applyNumberFormat="1" applyFont="1" applyFill="1" applyBorder="1" applyAlignment="1">
      <alignment horizontal="right"/>
    </xf>
    <xf numFmtId="0" fontId="11" fillId="7" borderId="0" xfId="0" applyFont="1" applyFill="1"/>
    <xf numFmtId="0" fontId="12" fillId="7" borderId="0" xfId="0" applyFont="1" applyFill="1"/>
    <xf numFmtId="0" fontId="14" fillId="7" borderId="0" xfId="0" applyFont="1" applyFill="1"/>
    <xf numFmtId="0" fontId="2" fillId="7" borderId="0" xfId="0" applyFont="1" applyFill="1"/>
    <xf numFmtId="0" fontId="15" fillId="7" borderId="0" xfId="0" applyFont="1" applyFill="1" applyAlignment="1">
      <alignment vertical="top"/>
    </xf>
    <xf numFmtId="0" fontId="17" fillId="7" borderId="0" xfId="0" applyFont="1" applyFill="1"/>
    <xf numFmtId="0" fontId="6" fillId="7" borderId="0" xfId="0" applyFont="1" applyFill="1" applyAlignment="1">
      <alignment horizontal="right" wrapText="1"/>
    </xf>
    <xf numFmtId="0" fontId="6" fillId="9" borderId="12" xfId="0" applyFont="1" applyFill="1" applyBorder="1" applyAlignment="1">
      <alignment horizontal="left"/>
    </xf>
    <xf numFmtId="0" fontId="6" fillId="9" borderId="13" xfId="0" applyFont="1" applyFill="1" applyBorder="1" applyAlignment="1">
      <alignment horizontal="center"/>
    </xf>
    <xf numFmtId="0" fontId="0" fillId="7" borderId="14" xfId="0" applyFill="1" applyBorder="1" applyAlignment="1">
      <alignment vertical="center" wrapText="1"/>
    </xf>
    <xf numFmtId="166" fontId="0" fillId="7" borderId="0" xfId="0" applyNumberFormat="1" applyFill="1" applyAlignment="1">
      <alignment vertical="center"/>
    </xf>
    <xf numFmtId="0" fontId="0" fillId="7" borderId="17" xfId="0" applyFill="1" applyBorder="1" applyAlignment="1">
      <alignment vertical="center" wrapText="1"/>
    </xf>
    <xf numFmtId="0" fontId="0" fillId="7" borderId="22" xfId="0" applyFill="1" applyBorder="1" applyAlignment="1">
      <alignment vertical="center" wrapText="1"/>
    </xf>
    <xf numFmtId="0" fontId="2" fillId="6" borderId="25" xfId="0" applyFont="1" applyFill="1" applyBorder="1" applyAlignment="1">
      <alignment horizontal="right" vertical="center"/>
    </xf>
    <xf numFmtId="166" fontId="2" fillId="7" borderId="0" xfId="0" applyNumberFormat="1" applyFont="1" applyFill="1" applyAlignment="1">
      <alignment vertical="center"/>
    </xf>
    <xf numFmtId="0" fontId="2" fillId="7" borderId="0" xfId="0" applyFont="1" applyFill="1" applyAlignment="1">
      <alignment vertical="center"/>
    </xf>
    <xf numFmtId="2" fontId="15" fillId="7" borderId="0" xfId="0" applyNumberFormat="1" applyFont="1" applyFill="1" applyAlignment="1">
      <alignment vertical="center"/>
    </xf>
    <xf numFmtId="0" fontId="17" fillId="2" borderId="10" xfId="0" applyFont="1" applyFill="1" applyBorder="1"/>
    <xf numFmtId="0" fontId="17" fillId="2" borderId="11" xfId="0" applyFont="1" applyFill="1" applyBorder="1"/>
    <xf numFmtId="0" fontId="17" fillId="10" borderId="9" xfId="0" applyFont="1" applyFill="1" applyBorder="1"/>
    <xf numFmtId="0" fontId="13" fillId="10" borderId="11" xfId="0" applyFont="1" applyFill="1" applyBorder="1"/>
    <xf numFmtId="0" fontId="6" fillId="2" borderId="12" xfId="0" applyFont="1" applyFill="1" applyBorder="1" applyAlignment="1">
      <alignment horizontal="left" wrapText="1"/>
    </xf>
    <xf numFmtId="0" fontId="6" fillId="2" borderId="13" xfId="0" applyFont="1" applyFill="1" applyBorder="1" applyAlignment="1">
      <alignment horizontal="right" wrapText="1"/>
    </xf>
    <xf numFmtId="0" fontId="6" fillId="10" borderId="12" xfId="0" applyFont="1" applyFill="1" applyBorder="1" applyAlignment="1">
      <alignment horizontal="left"/>
    </xf>
    <xf numFmtId="0" fontId="6" fillId="10" borderId="13" xfId="0" applyFont="1" applyFill="1" applyBorder="1" applyAlignment="1">
      <alignment horizontal="center"/>
    </xf>
    <xf numFmtId="0" fontId="0" fillId="7" borderId="14" xfId="0" applyFill="1" applyBorder="1" applyAlignment="1">
      <alignment vertical="center"/>
    </xf>
    <xf numFmtId="0" fontId="0" fillId="7" borderId="20" xfId="0" applyFill="1" applyBorder="1" applyAlignment="1">
      <alignment vertical="center"/>
    </xf>
    <xf numFmtId="0" fontId="2" fillId="6" borderId="25" xfId="0" applyFont="1" applyFill="1" applyBorder="1" applyAlignment="1">
      <alignment vertical="center"/>
    </xf>
    <xf numFmtId="0" fontId="0" fillId="3" borderId="0" xfId="0" applyFill="1" applyAlignment="1">
      <alignment vertical="center"/>
    </xf>
    <xf numFmtId="0" fontId="19" fillId="11" borderId="0" xfId="0" applyFont="1" applyFill="1" applyAlignment="1">
      <alignment vertical="center"/>
    </xf>
    <xf numFmtId="165" fontId="1" fillId="8" borderId="5" xfId="1" applyNumberFormat="1" applyFont="1" applyFill="1" applyBorder="1" applyAlignment="1">
      <alignment horizontal="right"/>
    </xf>
    <xf numFmtId="0" fontId="5" fillId="7" borderId="0" xfId="0" applyFont="1" applyFill="1"/>
    <xf numFmtId="165" fontId="14" fillId="8" borderId="0" xfId="1" quotePrefix="1" applyNumberFormat="1" applyFont="1" applyFill="1" applyBorder="1" applyAlignment="1">
      <alignment horizontal="right"/>
    </xf>
    <xf numFmtId="0" fontId="10" fillId="11" borderId="2" xfId="0" applyFont="1" applyFill="1" applyBorder="1" applyAlignment="1">
      <alignment horizontal="left" vertical="center"/>
    </xf>
    <xf numFmtId="0" fontId="6" fillId="11" borderId="3" xfId="0" applyFont="1" applyFill="1" applyBorder="1" applyAlignment="1">
      <alignment horizontal="left" vertical="center"/>
    </xf>
    <xf numFmtId="0" fontId="6" fillId="11" borderId="3" xfId="0" applyFont="1" applyFill="1" applyBorder="1" applyAlignment="1">
      <alignment horizontal="right" vertical="center" wrapText="1"/>
    </xf>
    <xf numFmtId="0" fontId="6" fillId="11" borderId="4" xfId="0" applyFont="1" applyFill="1" applyBorder="1" applyAlignment="1">
      <alignment horizontal="right" vertical="center" wrapText="1"/>
    </xf>
    <xf numFmtId="0" fontId="6" fillId="11" borderId="12" xfId="0" applyFont="1" applyFill="1" applyBorder="1" applyAlignment="1">
      <alignment horizontal="left" wrapText="1"/>
    </xf>
    <xf numFmtId="0" fontId="6" fillId="11" borderId="0" xfId="0" applyFont="1" applyFill="1" applyAlignment="1">
      <alignment horizontal="right" wrapText="1"/>
    </xf>
    <xf numFmtId="0" fontId="6" fillId="11" borderId="13" xfId="0" applyFont="1" applyFill="1" applyBorder="1" applyAlignment="1">
      <alignment horizontal="right" wrapText="1"/>
    </xf>
    <xf numFmtId="0" fontId="21" fillId="7" borderId="0" xfId="0" applyFont="1" applyFill="1"/>
    <xf numFmtId="164" fontId="21" fillId="7" borderId="0" xfId="0" applyNumberFormat="1" applyFont="1" applyFill="1" applyAlignment="1">
      <alignment horizontal="right"/>
    </xf>
    <xf numFmtId="0" fontId="13" fillId="11" borderId="0" xfId="0" applyFont="1" applyFill="1"/>
    <xf numFmtId="0" fontId="13" fillId="11" borderId="0" xfId="0" applyFont="1" applyFill="1" applyAlignment="1">
      <alignment horizontal="right"/>
    </xf>
    <xf numFmtId="0" fontId="13" fillId="11" borderId="0" xfId="0" applyFont="1" applyFill="1" applyAlignment="1">
      <alignment horizontal="right" wrapText="1"/>
    </xf>
    <xf numFmtId="0" fontId="0" fillId="3" borderId="0" xfId="0" applyFill="1"/>
    <xf numFmtId="2" fontId="0" fillId="7" borderId="0" xfId="0" applyNumberFormat="1" applyFill="1"/>
    <xf numFmtId="0" fontId="2" fillId="7" borderId="0" xfId="0" applyFont="1" applyFill="1" applyAlignment="1">
      <alignment horizontal="right" wrapText="1"/>
    </xf>
    <xf numFmtId="168" fontId="0" fillId="7" borderId="0" xfId="0" applyNumberFormat="1" applyFill="1"/>
    <xf numFmtId="0" fontId="4" fillId="7" borderId="0" xfId="0" applyFont="1" applyFill="1"/>
    <xf numFmtId="0" fontId="10" fillId="11" borderId="0" xfId="0" applyFont="1" applyFill="1" applyAlignment="1">
      <alignment vertical="center"/>
    </xf>
    <xf numFmtId="43" fontId="0" fillId="0" borderId="0" xfId="0" applyNumberFormat="1"/>
    <xf numFmtId="0" fontId="0" fillId="8" borderId="0" xfId="0" applyFill="1" applyAlignment="1">
      <alignment vertical="top" wrapText="1"/>
    </xf>
    <xf numFmtId="0" fontId="2" fillId="8" borderId="0" xfId="0" applyFont="1" applyFill="1" applyAlignment="1">
      <alignment vertical="top" wrapText="1"/>
    </xf>
    <xf numFmtId="0" fontId="16" fillId="2" borderId="9" xfId="0" applyFont="1" applyFill="1" applyBorder="1" applyAlignment="1">
      <alignment vertical="center"/>
    </xf>
    <xf numFmtId="0" fontId="17" fillId="2" borderId="10" xfId="0" applyFont="1" applyFill="1" applyBorder="1" applyAlignment="1">
      <alignment vertical="center"/>
    </xf>
    <xf numFmtId="0" fontId="17" fillId="2" borderId="11" xfId="0" applyFont="1" applyFill="1" applyBorder="1" applyAlignment="1">
      <alignment vertical="center"/>
    </xf>
    <xf numFmtId="0" fontId="17" fillId="10" borderId="9" xfId="0" applyFont="1" applyFill="1" applyBorder="1" applyAlignment="1">
      <alignment vertical="center"/>
    </xf>
    <xf numFmtId="0" fontId="13" fillId="10" borderId="11" xfId="0" applyFont="1" applyFill="1" applyBorder="1" applyAlignment="1">
      <alignment vertical="center"/>
    </xf>
    <xf numFmtId="0" fontId="6" fillId="7" borderId="0" xfId="0" applyFont="1" applyFill="1" applyAlignment="1">
      <alignment horizontal="right" vertical="center" wrapText="1"/>
    </xf>
    <xf numFmtId="0" fontId="16" fillId="11" borderId="9" xfId="0" applyFont="1" applyFill="1" applyBorder="1" applyAlignment="1">
      <alignment vertical="center"/>
    </xf>
    <xf numFmtId="0" fontId="17" fillId="11" borderId="10" xfId="0" applyFont="1" applyFill="1" applyBorder="1" applyAlignment="1">
      <alignment vertical="center"/>
    </xf>
    <xf numFmtId="0" fontId="17" fillId="11" borderId="11" xfId="0" applyFont="1" applyFill="1" applyBorder="1" applyAlignment="1">
      <alignment vertical="center"/>
    </xf>
    <xf numFmtId="0" fontId="17" fillId="7" borderId="0" xfId="0" applyFont="1" applyFill="1" applyAlignment="1">
      <alignment vertical="center"/>
    </xf>
    <xf numFmtId="0" fontId="17" fillId="9" borderId="9" xfId="0" applyFont="1" applyFill="1" applyBorder="1" applyAlignment="1">
      <alignment vertical="center"/>
    </xf>
    <xf numFmtId="0" fontId="13" fillId="9" borderId="11" xfId="0" applyFont="1" applyFill="1" applyBorder="1" applyAlignment="1">
      <alignment vertical="center"/>
    </xf>
    <xf numFmtId="0" fontId="2" fillId="7" borderId="0" xfId="0" applyFont="1" applyFill="1" applyAlignment="1">
      <alignment vertical="top" wrapText="1"/>
    </xf>
    <xf numFmtId="0" fontId="0" fillId="7" borderId="14" xfId="0" applyFill="1" applyBorder="1" applyAlignment="1">
      <alignment horizontal="left" vertical="center"/>
    </xf>
    <xf numFmtId="0" fontId="0" fillId="7" borderId="20" xfId="0" applyFill="1" applyBorder="1" applyAlignment="1">
      <alignment horizontal="left" vertical="center"/>
    </xf>
    <xf numFmtId="0" fontId="6" fillId="2" borderId="0" xfId="0" applyFont="1" applyFill="1" applyAlignment="1">
      <alignment horizontal="right" wrapText="1"/>
    </xf>
    <xf numFmtId="0" fontId="2" fillId="6" borderId="25" xfId="0" applyFont="1" applyFill="1" applyBorder="1" applyAlignment="1">
      <alignment vertical="center" wrapText="1"/>
    </xf>
    <xf numFmtId="0" fontId="22" fillId="7" borderId="0" xfId="0" applyFont="1" applyFill="1"/>
    <xf numFmtId="165" fontId="22" fillId="7" borderId="0" xfId="1" applyNumberFormat="1" applyFont="1" applyFill="1"/>
    <xf numFmtId="166" fontId="22" fillId="7" borderId="0" xfId="0" applyNumberFormat="1" applyFont="1" applyFill="1"/>
    <xf numFmtId="0" fontId="22" fillId="3" borderId="0" xfId="0" applyFont="1" applyFill="1" applyAlignment="1">
      <alignment vertical="center"/>
    </xf>
    <xf numFmtId="9" fontId="22" fillId="7" borderId="0" xfId="2" applyFont="1" applyFill="1"/>
    <xf numFmtId="168" fontId="22" fillId="7" borderId="0" xfId="0" applyNumberFormat="1" applyFont="1" applyFill="1"/>
    <xf numFmtId="0" fontId="9" fillId="5" borderId="0" xfId="0" applyFont="1" applyFill="1"/>
    <xf numFmtId="0" fontId="9" fillId="5" borderId="0" xfId="0" applyFont="1" applyFill="1" applyAlignment="1">
      <alignment horizontal="right"/>
    </xf>
    <xf numFmtId="0" fontId="9" fillId="5" borderId="0" xfId="0" applyFont="1" applyFill="1" applyAlignment="1">
      <alignment horizontal="right" wrapText="1"/>
    </xf>
    <xf numFmtId="0" fontId="9" fillId="4" borderId="0" xfId="0" applyFont="1" applyFill="1"/>
    <xf numFmtId="0" fontId="9" fillId="4" borderId="0" xfId="0" applyFont="1" applyFill="1" applyAlignment="1">
      <alignment horizontal="right"/>
    </xf>
    <xf numFmtId="0" fontId="9" fillId="7" borderId="0" xfId="0" applyFont="1" applyFill="1"/>
    <xf numFmtId="166" fontId="9" fillId="7" borderId="0" xfId="0" applyNumberFormat="1" applyFont="1" applyFill="1"/>
    <xf numFmtId="9" fontId="9" fillId="7" borderId="0" xfId="2" applyFont="1" applyFill="1"/>
    <xf numFmtId="167" fontId="22" fillId="7" borderId="0" xfId="2" applyNumberFormat="1" applyFont="1" applyFill="1"/>
    <xf numFmtId="10" fontId="22" fillId="7" borderId="0" xfId="2" applyNumberFormat="1" applyFont="1" applyFill="1"/>
    <xf numFmtId="0" fontId="22" fillId="7" borderId="0" xfId="0" applyFont="1" applyFill="1" applyAlignment="1">
      <alignment vertical="center"/>
    </xf>
    <xf numFmtId="0" fontId="3" fillId="7" borderId="0" xfId="0" applyFont="1" applyFill="1" applyAlignment="1">
      <alignment vertical="center"/>
    </xf>
    <xf numFmtId="0" fontId="22" fillId="0" borderId="0" xfId="0" applyFont="1"/>
    <xf numFmtId="0" fontId="22" fillId="0" borderId="0" xfId="0" applyFont="1" applyAlignment="1">
      <alignment vertical="center"/>
    </xf>
    <xf numFmtId="165" fontId="22" fillId="7" borderId="0" xfId="1" applyNumberFormat="1" applyFont="1" applyFill="1" applyBorder="1"/>
    <xf numFmtId="165" fontId="22" fillId="7" borderId="0" xfId="1" applyNumberFormat="1" applyFont="1" applyFill="1" applyBorder="1" applyAlignment="1">
      <alignment vertical="center"/>
    </xf>
    <xf numFmtId="166" fontId="9" fillId="12" borderId="0" xfId="0" applyNumberFormat="1" applyFont="1" applyFill="1" applyAlignment="1">
      <alignment vertical="center"/>
    </xf>
    <xf numFmtId="166" fontId="22" fillId="7" borderId="0" xfId="0" applyNumberFormat="1" applyFont="1" applyFill="1" applyAlignment="1">
      <alignment horizontal="right" vertical="center"/>
    </xf>
    <xf numFmtId="0" fontId="11" fillId="7" borderId="0" xfId="0" applyFont="1" applyFill="1" applyAlignment="1">
      <alignment vertical="center"/>
    </xf>
    <xf numFmtId="0" fontId="0" fillId="5" borderId="18" xfId="0" applyFill="1" applyBorder="1" applyAlignment="1">
      <alignment vertical="center"/>
    </xf>
    <xf numFmtId="0" fontId="9" fillId="4" borderId="18" xfId="0" applyFont="1" applyFill="1" applyBorder="1" applyAlignment="1">
      <alignment vertical="center"/>
    </xf>
    <xf numFmtId="165" fontId="22" fillId="7" borderId="12" xfId="1" applyNumberFormat="1" applyFont="1" applyFill="1" applyBorder="1"/>
    <xf numFmtId="165" fontId="22" fillId="7" borderId="13" xfId="1" applyNumberFormat="1" applyFont="1" applyFill="1" applyBorder="1"/>
    <xf numFmtId="166" fontId="22" fillId="7" borderId="12" xfId="0" applyNumberFormat="1" applyFont="1" applyFill="1" applyBorder="1"/>
    <xf numFmtId="166" fontId="22" fillId="7" borderId="13" xfId="0" applyNumberFormat="1" applyFont="1" applyFill="1" applyBorder="1"/>
    <xf numFmtId="165" fontId="22" fillId="7" borderId="12" xfId="1" applyNumberFormat="1" applyFont="1" applyFill="1" applyBorder="1" applyAlignment="1">
      <alignment vertical="center"/>
    </xf>
    <xf numFmtId="165" fontId="22" fillId="7" borderId="13" xfId="1" applyNumberFormat="1" applyFont="1" applyFill="1" applyBorder="1" applyAlignment="1">
      <alignment vertical="center"/>
    </xf>
    <xf numFmtId="0" fontId="0" fillId="5" borderId="17" xfId="0" applyFill="1" applyBorder="1" applyAlignment="1">
      <alignment vertical="center"/>
    </xf>
    <xf numFmtId="0" fontId="0" fillId="5" borderId="19" xfId="0" applyFill="1" applyBorder="1" applyAlignment="1">
      <alignment vertical="center"/>
    </xf>
    <xf numFmtId="0" fontId="9" fillId="4" borderId="17" xfId="0" applyFont="1" applyFill="1" applyBorder="1" applyAlignment="1">
      <alignment vertical="center"/>
    </xf>
    <xf numFmtId="0" fontId="9" fillId="4" borderId="19" xfId="0" applyFont="1" applyFill="1" applyBorder="1" applyAlignment="1">
      <alignment vertical="center"/>
    </xf>
    <xf numFmtId="166" fontId="9" fillId="12" borderId="12" xfId="0" applyNumberFormat="1" applyFont="1" applyFill="1" applyBorder="1" applyAlignment="1">
      <alignment vertical="center"/>
    </xf>
    <xf numFmtId="166" fontId="9" fillId="12" borderId="13" xfId="0" applyNumberFormat="1" applyFont="1" applyFill="1" applyBorder="1" applyAlignment="1">
      <alignment vertical="center"/>
    </xf>
    <xf numFmtId="166" fontId="22" fillId="7" borderId="12" xfId="0" applyNumberFormat="1" applyFont="1" applyFill="1" applyBorder="1" applyAlignment="1">
      <alignment horizontal="right" vertical="center"/>
    </xf>
    <xf numFmtId="166" fontId="22" fillId="7" borderId="13" xfId="0" applyNumberFormat="1" applyFont="1" applyFill="1" applyBorder="1" applyAlignment="1">
      <alignment horizontal="right" vertical="center"/>
    </xf>
    <xf numFmtId="166" fontId="22" fillId="7" borderId="25" xfId="0" applyNumberFormat="1" applyFont="1" applyFill="1" applyBorder="1" applyAlignment="1">
      <alignment horizontal="right" vertical="center"/>
    </xf>
    <xf numFmtId="166" fontId="22" fillId="7" borderId="27" xfId="0" applyNumberFormat="1" applyFont="1" applyFill="1" applyBorder="1" applyAlignment="1">
      <alignment horizontal="right" vertical="center"/>
    </xf>
    <xf numFmtId="166" fontId="22" fillId="7" borderId="26" xfId="0" applyNumberFormat="1" applyFont="1" applyFill="1" applyBorder="1" applyAlignment="1">
      <alignment horizontal="right" vertical="center"/>
    </xf>
    <xf numFmtId="166" fontId="22" fillId="7" borderId="12" xfId="0" applyNumberFormat="1" applyFont="1" applyFill="1" applyBorder="1" applyAlignment="1">
      <alignment vertical="center"/>
    </xf>
    <xf numFmtId="166" fontId="22" fillId="7" borderId="25" xfId="0" applyNumberFormat="1" applyFont="1" applyFill="1" applyBorder="1" applyAlignment="1">
      <alignment vertical="center"/>
    </xf>
    <xf numFmtId="0" fontId="13" fillId="11" borderId="9" xfId="0" applyFont="1" applyFill="1" applyBorder="1" applyAlignment="1">
      <alignment vertical="center"/>
    </xf>
    <xf numFmtId="0" fontId="13" fillId="11" borderId="11" xfId="0" applyFont="1" applyFill="1" applyBorder="1" applyAlignment="1">
      <alignment vertical="center"/>
    </xf>
    <xf numFmtId="0" fontId="20" fillId="11" borderId="14" xfId="0" applyFont="1" applyFill="1" applyBorder="1"/>
    <xf numFmtId="0" fontId="20" fillId="11" borderId="16" xfId="0" applyFont="1" applyFill="1" applyBorder="1" applyAlignment="1">
      <alignment horizontal="right"/>
    </xf>
    <xf numFmtId="0" fontId="22" fillId="7" borderId="12" xfId="0" applyFont="1" applyFill="1" applyBorder="1"/>
    <xf numFmtId="0" fontId="22" fillId="7" borderId="12" xfId="0" applyFont="1" applyFill="1" applyBorder="1" applyAlignment="1">
      <alignment vertical="center"/>
    </xf>
    <xf numFmtId="0" fontId="9" fillId="5" borderId="17" xfId="0" applyFont="1" applyFill="1" applyBorder="1" applyAlignment="1">
      <alignment vertical="center"/>
    </xf>
    <xf numFmtId="0" fontId="9" fillId="5" borderId="19" xfId="0" applyFont="1" applyFill="1" applyBorder="1" applyAlignment="1">
      <alignment horizontal="right" vertical="center"/>
    </xf>
    <xf numFmtId="0" fontId="9" fillId="4" borderId="19" xfId="0" applyFont="1" applyFill="1" applyBorder="1" applyAlignment="1">
      <alignment horizontal="right" vertical="center"/>
    </xf>
    <xf numFmtId="0" fontId="9" fillId="12" borderId="12" xfId="0" applyFont="1" applyFill="1" applyBorder="1" applyAlignment="1">
      <alignment vertical="center"/>
    </xf>
    <xf numFmtId="166" fontId="22" fillId="7" borderId="13" xfId="0" applyNumberFormat="1" applyFont="1" applyFill="1" applyBorder="1" applyAlignment="1">
      <alignment vertical="center"/>
    </xf>
    <xf numFmtId="0" fontId="22" fillId="7" borderId="25" xfId="0" applyFont="1" applyFill="1" applyBorder="1" applyAlignment="1">
      <alignment vertical="center"/>
    </xf>
    <xf numFmtId="166" fontId="22" fillId="7" borderId="26" xfId="0" applyNumberFormat="1" applyFont="1" applyFill="1" applyBorder="1" applyAlignment="1">
      <alignment vertical="center"/>
    </xf>
    <xf numFmtId="0" fontId="0" fillId="7" borderId="0" xfId="0" applyFill="1" applyAlignment="1">
      <alignment horizontal="center" vertical="center"/>
    </xf>
    <xf numFmtId="0" fontId="0" fillId="13" borderId="0" xfId="0" applyFill="1"/>
    <xf numFmtId="0" fontId="22" fillId="13" borderId="0" xfId="0" applyFont="1" applyFill="1"/>
    <xf numFmtId="0" fontId="0" fillId="14" borderId="0" xfId="0" applyFill="1"/>
    <xf numFmtId="0" fontId="22" fillId="14" borderId="0" xfId="0" applyFont="1" applyFill="1"/>
    <xf numFmtId="0" fontId="22" fillId="14" borderId="14" xfId="0" applyFont="1" applyFill="1" applyBorder="1" applyAlignment="1">
      <alignment horizontal="right" wrapText="1"/>
    </xf>
    <xf numFmtId="0" fontId="22" fillId="14" borderId="15" xfId="0" applyFont="1" applyFill="1" applyBorder="1" applyAlignment="1">
      <alignment horizontal="right" wrapText="1"/>
    </xf>
    <xf numFmtId="0" fontId="22" fillId="14" borderId="16" xfId="0" applyFont="1" applyFill="1" applyBorder="1" applyAlignment="1">
      <alignment horizontal="right" wrapText="1"/>
    </xf>
    <xf numFmtId="0" fontId="22" fillId="13" borderId="14" xfId="0" applyFont="1" applyFill="1" applyBorder="1" applyAlignment="1">
      <alignment horizontal="right" wrapText="1"/>
    </xf>
    <xf numFmtId="0" fontId="22" fillId="13" borderId="15" xfId="0" applyFont="1" applyFill="1" applyBorder="1" applyAlignment="1">
      <alignment horizontal="right" wrapText="1"/>
    </xf>
    <xf numFmtId="0" fontId="22" fillId="13" borderId="16" xfId="0" applyFont="1" applyFill="1" applyBorder="1" applyAlignment="1">
      <alignment horizontal="right" wrapText="1"/>
    </xf>
    <xf numFmtId="0" fontId="0" fillId="14" borderId="15" xfId="0" applyFill="1" applyBorder="1"/>
    <xf numFmtId="0" fontId="0" fillId="13" borderId="15" xfId="0" applyFill="1" applyBorder="1"/>
    <xf numFmtId="0" fontId="8" fillId="13" borderId="0" xfId="0" applyFont="1" applyFill="1" applyAlignment="1">
      <alignment vertical="center"/>
    </xf>
    <xf numFmtId="0" fontId="2" fillId="13" borderId="15" xfId="0" applyFont="1" applyFill="1" applyBorder="1"/>
    <xf numFmtId="0" fontId="2" fillId="13" borderId="15" xfId="0" applyFont="1" applyFill="1" applyBorder="1" applyAlignment="1">
      <alignment horizontal="center" vertical="center"/>
    </xf>
    <xf numFmtId="0" fontId="2" fillId="13" borderId="15" xfId="0" applyFont="1" applyFill="1" applyBorder="1" applyAlignment="1">
      <alignment horizontal="left" vertical="center"/>
    </xf>
    <xf numFmtId="0" fontId="8" fillId="14" borderId="0" xfId="0" applyFont="1" applyFill="1" applyAlignment="1">
      <alignment vertical="center"/>
    </xf>
    <xf numFmtId="0" fontId="2" fillId="14" borderId="15" xfId="0" applyFont="1" applyFill="1" applyBorder="1"/>
    <xf numFmtId="0" fontId="2" fillId="14" borderId="15" xfId="0" applyFont="1" applyFill="1" applyBorder="1" applyAlignment="1">
      <alignment horizontal="center" vertical="center"/>
    </xf>
    <xf numFmtId="0" fontId="2" fillId="14" borderId="15" xfId="0" applyFont="1" applyFill="1" applyBorder="1" applyAlignment="1">
      <alignment horizontal="left" vertical="center"/>
    </xf>
    <xf numFmtId="0" fontId="22" fillId="14" borderId="0" xfId="0" applyFont="1" applyFill="1" applyAlignment="1">
      <alignment horizontal="center" vertical="center"/>
    </xf>
    <xf numFmtId="0" fontId="22" fillId="14" borderId="0" xfId="0" applyFont="1" applyFill="1" applyAlignment="1">
      <alignment horizontal="left" vertical="center"/>
    </xf>
    <xf numFmtId="0" fontId="22" fillId="13" borderId="0" xfId="0" applyFont="1" applyFill="1" applyAlignment="1">
      <alignment horizontal="center" vertical="center"/>
    </xf>
    <xf numFmtId="0" fontId="22" fillId="13" borderId="0" xfId="0" applyFont="1" applyFill="1" applyAlignment="1">
      <alignment horizontal="left" vertical="center"/>
    </xf>
    <xf numFmtId="0" fontId="24" fillId="7" borderId="0" xfId="0" applyFont="1" applyFill="1" applyAlignment="1">
      <alignment horizontal="left"/>
    </xf>
    <xf numFmtId="0" fontId="5" fillId="7" borderId="0" xfId="0" applyFont="1" applyFill="1" applyAlignment="1">
      <alignment horizontal="left" vertical="center" wrapText="1"/>
    </xf>
    <xf numFmtId="9" fontId="0" fillId="12" borderId="29" xfId="2" applyFont="1" applyFill="1" applyBorder="1"/>
    <xf numFmtId="9" fontId="0" fillId="12" borderId="0" xfId="2" applyFont="1" applyFill="1" applyBorder="1"/>
    <xf numFmtId="9" fontId="0" fillId="15" borderId="15" xfId="2" applyFont="1" applyFill="1" applyBorder="1" applyAlignment="1">
      <alignment vertical="center"/>
    </xf>
    <xf numFmtId="9" fontId="25" fillId="16" borderId="29" xfId="2" applyFont="1" applyFill="1" applyBorder="1"/>
    <xf numFmtId="9" fontId="25" fillId="16" borderId="0" xfId="2" applyFont="1" applyFill="1" applyBorder="1"/>
    <xf numFmtId="9" fontId="25" fillId="17" borderId="15" xfId="2" applyFont="1" applyFill="1" applyBorder="1" applyAlignment="1">
      <alignment vertical="center"/>
    </xf>
    <xf numFmtId="0" fontId="9" fillId="4" borderId="30" xfId="0" applyFont="1" applyFill="1" applyBorder="1" applyAlignment="1">
      <alignment vertical="center"/>
    </xf>
    <xf numFmtId="0" fontId="0" fillId="12" borderId="31" xfId="0" applyFill="1" applyBorder="1"/>
    <xf numFmtId="9" fontId="0" fillId="12" borderId="32" xfId="2" applyFont="1" applyFill="1" applyBorder="1"/>
    <xf numFmtId="0" fontId="0" fillId="12" borderId="12" xfId="0" applyFill="1" applyBorder="1"/>
    <xf numFmtId="9" fontId="0" fillId="12" borderId="13" xfId="2" applyFont="1" applyFill="1" applyBorder="1"/>
    <xf numFmtId="0" fontId="2" fillId="15" borderId="14" xfId="0" applyFont="1" applyFill="1" applyBorder="1" applyAlignment="1">
      <alignment vertical="center"/>
    </xf>
    <xf numFmtId="9" fontId="0" fillId="15" borderId="16" xfId="2" applyFont="1" applyFill="1" applyBorder="1" applyAlignment="1">
      <alignment vertical="center"/>
    </xf>
    <xf numFmtId="0" fontId="25" fillId="16" borderId="31" xfId="0" applyFont="1" applyFill="1" applyBorder="1"/>
    <xf numFmtId="9" fontId="25" fillId="16" borderId="32" xfId="2" applyFont="1" applyFill="1" applyBorder="1"/>
    <xf numFmtId="0" fontId="25" fillId="16" borderId="12" xfId="0" applyFont="1" applyFill="1" applyBorder="1"/>
    <xf numFmtId="9" fontId="25" fillId="16" borderId="13" xfId="2" applyFont="1" applyFill="1" applyBorder="1"/>
    <xf numFmtId="0" fontId="13" fillId="17" borderId="14" xfId="0" applyFont="1" applyFill="1" applyBorder="1" applyAlignment="1">
      <alignment vertical="center"/>
    </xf>
    <xf numFmtId="9" fontId="25" fillId="17" borderId="16" xfId="2" applyFont="1" applyFill="1" applyBorder="1" applyAlignment="1">
      <alignment vertical="center"/>
    </xf>
    <xf numFmtId="0" fontId="2" fillId="7" borderId="25" xfId="0" applyFont="1" applyFill="1" applyBorder="1"/>
    <xf numFmtId="9" fontId="2" fillId="7" borderId="27" xfId="0" applyNumberFormat="1" applyFont="1" applyFill="1" applyBorder="1"/>
    <xf numFmtId="9" fontId="2" fillId="7" borderId="26" xfId="0" applyNumberFormat="1" applyFont="1" applyFill="1" applyBorder="1"/>
    <xf numFmtId="166" fontId="9" fillId="12" borderId="33" xfId="0" applyNumberFormat="1" applyFont="1" applyFill="1" applyBorder="1" applyAlignment="1">
      <alignment vertical="center"/>
    </xf>
    <xf numFmtId="9" fontId="0" fillId="12" borderId="34" xfId="2" applyFont="1" applyFill="1" applyBorder="1"/>
    <xf numFmtId="9" fontId="0" fillId="12" borderId="33" xfId="2" applyFont="1" applyFill="1" applyBorder="1"/>
    <xf numFmtId="9" fontId="0" fillId="15" borderId="35" xfId="2" applyFont="1" applyFill="1" applyBorder="1" applyAlignment="1">
      <alignment vertical="center"/>
    </xf>
    <xf numFmtId="9" fontId="25" fillId="16" borderId="34" xfId="2" applyFont="1" applyFill="1" applyBorder="1"/>
    <xf numFmtId="9" fontId="25" fillId="16" borderId="33" xfId="2" applyFont="1" applyFill="1" applyBorder="1"/>
    <xf numFmtId="9" fontId="25" fillId="17" borderId="35" xfId="2" applyFont="1" applyFill="1" applyBorder="1" applyAlignment="1">
      <alignment vertical="center"/>
    </xf>
    <xf numFmtId="9" fontId="2" fillId="7" borderId="36" xfId="0" applyNumberFormat="1" applyFont="1" applyFill="1" applyBorder="1"/>
    <xf numFmtId="0" fontId="13" fillId="11" borderId="9" xfId="0" applyFont="1" applyFill="1" applyBorder="1" applyAlignment="1">
      <alignment horizontal="center" vertical="center"/>
    </xf>
    <xf numFmtId="0" fontId="22" fillId="14" borderId="37" xfId="0" applyFont="1" applyFill="1" applyBorder="1" applyAlignment="1">
      <alignment horizontal="right" wrapText="1"/>
    </xf>
    <xf numFmtId="0" fontId="22" fillId="14" borderId="38" xfId="0" applyFont="1" applyFill="1" applyBorder="1" applyAlignment="1">
      <alignment horizontal="right" wrapText="1"/>
    </xf>
    <xf numFmtId="0" fontId="22" fillId="14" borderId="39" xfId="0" applyFont="1" applyFill="1" applyBorder="1" applyAlignment="1">
      <alignment horizontal="right" wrapText="1"/>
    </xf>
    <xf numFmtId="3" fontId="0" fillId="7" borderId="0" xfId="0" applyNumberFormat="1" applyFill="1"/>
    <xf numFmtId="3" fontId="0" fillId="0" borderId="0" xfId="0" applyNumberFormat="1"/>
    <xf numFmtId="165" fontId="2" fillId="3" borderId="5" xfId="1" applyNumberFormat="1" applyFont="1" applyFill="1" applyBorder="1" applyAlignment="1">
      <alignment horizontal="right" vertical="center"/>
    </xf>
    <xf numFmtId="165" fontId="26" fillId="3" borderId="0" xfId="1" quotePrefix="1" applyNumberFormat="1" applyFont="1" applyFill="1" applyBorder="1" applyAlignment="1">
      <alignment horizontal="right" vertical="center"/>
    </xf>
    <xf numFmtId="165" fontId="2" fillId="3" borderId="0" xfId="1" quotePrefix="1" applyNumberFormat="1" applyFont="1" applyFill="1" applyBorder="1" applyAlignment="1">
      <alignment horizontal="right" vertical="center"/>
    </xf>
    <xf numFmtId="0" fontId="24" fillId="7" borderId="0" xfId="0" applyFont="1" applyFill="1" applyAlignment="1">
      <alignment horizontal="left" vertical="center"/>
    </xf>
    <xf numFmtId="165" fontId="27" fillId="8" borderId="7" xfId="1" applyNumberFormat="1" applyFont="1" applyFill="1" applyBorder="1" applyAlignment="1">
      <alignment horizontal="right" vertical="center"/>
    </xf>
    <xf numFmtId="165" fontId="27" fillId="8" borderId="1" xfId="1" quotePrefix="1" applyNumberFormat="1" applyFont="1" applyFill="1" applyBorder="1" applyAlignment="1">
      <alignment horizontal="right" vertical="center"/>
    </xf>
    <xf numFmtId="3" fontId="27" fillId="8" borderId="1" xfId="0" applyNumberFormat="1" applyFont="1" applyFill="1" applyBorder="1" applyAlignment="1">
      <alignment horizontal="right" vertical="center"/>
    </xf>
    <xf numFmtId="0" fontId="9" fillId="6" borderId="12" xfId="0" applyFont="1" applyFill="1" applyBorder="1" applyAlignment="1">
      <alignment vertical="center" wrapText="1"/>
    </xf>
    <xf numFmtId="0" fontId="28" fillId="7" borderId="0" xfId="0" applyFont="1" applyFill="1" applyAlignment="1">
      <alignment horizontal="left" vertical="center"/>
    </xf>
    <xf numFmtId="0" fontId="28" fillId="0" borderId="0" xfId="0" applyFont="1"/>
    <xf numFmtId="0" fontId="28" fillId="7" borderId="0" xfId="0" applyFont="1" applyFill="1" applyAlignment="1">
      <alignment vertical="center"/>
    </xf>
    <xf numFmtId="0" fontId="8" fillId="14" borderId="0" xfId="0" applyFont="1" applyFill="1" applyAlignment="1">
      <alignment horizontal="left" vertical="center"/>
    </xf>
    <xf numFmtId="0" fontId="28" fillId="0" borderId="0" xfId="0" applyFont="1" applyAlignment="1">
      <alignment vertical="center"/>
    </xf>
    <xf numFmtId="0" fontId="29" fillId="0" borderId="0" xfId="0" applyFont="1" applyAlignment="1">
      <alignment vertical="center"/>
    </xf>
    <xf numFmtId="0" fontId="28" fillId="7" borderId="0" xfId="0" applyFont="1" applyFill="1"/>
    <xf numFmtId="0" fontId="10" fillId="11" borderId="30" xfId="0" applyFont="1" applyFill="1" applyBorder="1" applyAlignment="1">
      <alignment vertical="center"/>
    </xf>
    <xf numFmtId="0" fontId="30" fillId="7" borderId="40" xfId="3" applyFont="1" applyFill="1" applyBorder="1" applyAlignment="1">
      <alignment vertical="center"/>
    </xf>
    <xf numFmtId="0" fontId="30" fillId="7" borderId="42" xfId="3" applyFont="1" applyFill="1" applyBorder="1" applyAlignment="1">
      <alignment vertical="center"/>
    </xf>
    <xf numFmtId="165" fontId="2" fillId="8" borderId="0" xfId="1" applyNumberFormat="1" applyFont="1" applyFill="1" applyBorder="1" applyAlignment="1">
      <alignment horizontal="right" vertical="center"/>
    </xf>
    <xf numFmtId="0" fontId="8" fillId="3" borderId="0" xfId="0" applyFont="1" applyFill="1" applyAlignment="1">
      <alignment vertical="center"/>
    </xf>
    <xf numFmtId="0" fontId="6" fillId="11" borderId="10" xfId="0" applyFont="1" applyFill="1" applyBorder="1" applyAlignment="1">
      <alignment vertical="center"/>
    </xf>
    <xf numFmtId="0" fontId="6" fillId="11" borderId="11" xfId="0" applyFont="1" applyFill="1" applyBorder="1" applyAlignment="1">
      <alignment vertical="center"/>
    </xf>
    <xf numFmtId="0" fontId="3" fillId="18" borderId="9" xfId="0" applyFont="1" applyFill="1" applyBorder="1" applyAlignment="1">
      <alignment vertical="center"/>
    </xf>
    <xf numFmtId="0" fontId="14" fillId="18" borderId="10" xfId="0" applyFont="1" applyFill="1" applyBorder="1"/>
    <xf numFmtId="0" fontId="14" fillId="18" borderId="11" xfId="0" applyFont="1" applyFill="1" applyBorder="1"/>
    <xf numFmtId="0" fontId="8" fillId="18" borderId="12" xfId="0" applyFont="1" applyFill="1" applyBorder="1" applyAlignment="1">
      <alignment horizontal="left" wrapText="1"/>
    </xf>
    <xf numFmtId="0" fontId="8" fillId="18" borderId="0" xfId="0" applyFont="1" applyFill="1" applyAlignment="1">
      <alignment horizontal="right" wrapText="1"/>
    </xf>
    <xf numFmtId="0" fontId="8" fillId="18" borderId="13" xfId="0" applyFont="1" applyFill="1" applyBorder="1" applyAlignment="1">
      <alignment horizontal="right" wrapText="1"/>
    </xf>
    <xf numFmtId="0" fontId="0" fillId="6" borderId="0" xfId="0" applyFill="1" applyAlignment="1">
      <alignment vertical="center"/>
    </xf>
    <xf numFmtId="0" fontId="10" fillId="11" borderId="9" xfId="0" applyFont="1" applyFill="1" applyBorder="1" applyAlignment="1">
      <alignment vertical="center"/>
    </xf>
    <xf numFmtId="0" fontId="28" fillId="3" borderId="0" xfId="0" applyFont="1" applyFill="1" applyAlignment="1">
      <alignment vertical="center"/>
    </xf>
    <xf numFmtId="0" fontId="14" fillId="3" borderId="0" xfId="0" applyFont="1" applyFill="1" applyAlignment="1">
      <alignment horizontal="right" vertical="top" wrapText="1"/>
    </xf>
    <xf numFmtId="165" fontId="2" fillId="3" borderId="0" xfId="1" applyNumberFormat="1" applyFont="1" applyFill="1" applyBorder="1" applyAlignment="1">
      <alignment horizontal="right"/>
    </xf>
    <xf numFmtId="165" fontId="2" fillId="3" borderId="0" xfId="1" applyNumberFormat="1" applyFont="1" applyFill="1" applyBorder="1" applyAlignment="1">
      <alignment horizontal="right" wrapText="1"/>
    </xf>
    <xf numFmtId="3" fontId="22" fillId="3" borderId="0" xfId="0" applyNumberFormat="1" applyFont="1" applyFill="1" applyAlignment="1">
      <alignment horizontal="center"/>
    </xf>
    <xf numFmtId="3" fontId="22" fillId="3" borderId="0" xfId="0" applyNumberFormat="1" applyFont="1" applyFill="1" applyAlignment="1">
      <alignment horizontal="center" vertical="center"/>
    </xf>
    <xf numFmtId="0" fontId="28" fillId="6" borderId="0" xfId="0" applyFont="1" applyFill="1" applyAlignment="1">
      <alignment vertical="center"/>
    </xf>
    <xf numFmtId="0" fontId="22" fillId="14" borderId="0" xfId="0" applyFont="1" applyFill="1" applyAlignment="1">
      <alignment horizontal="left" vertical="center" wrapText="1"/>
    </xf>
    <xf numFmtId="0" fontId="32" fillId="7" borderId="0" xfId="0" applyFont="1" applyFill="1" applyAlignment="1">
      <alignment vertical="center"/>
    </xf>
    <xf numFmtId="0" fontId="32" fillId="7" borderId="0" xfId="0" applyFont="1" applyFill="1"/>
    <xf numFmtId="0" fontId="33" fillId="7" borderId="0" xfId="0" applyFont="1" applyFill="1"/>
    <xf numFmtId="0" fontId="34" fillId="7" borderId="0" xfId="0" applyFont="1" applyFill="1" applyAlignment="1">
      <alignment vertical="center"/>
    </xf>
    <xf numFmtId="0" fontId="35" fillId="3" borderId="0" xfId="0" applyFont="1" applyFill="1" applyAlignment="1">
      <alignment horizontal="center" vertical="center"/>
    </xf>
    <xf numFmtId="0" fontId="36" fillId="7" borderId="0" xfId="0" applyFont="1" applyFill="1"/>
    <xf numFmtId="165" fontId="36" fillId="7" borderId="0" xfId="1" applyNumberFormat="1" applyFont="1" applyFill="1"/>
    <xf numFmtId="0" fontId="35" fillId="7" borderId="0" xfId="0" applyFont="1" applyFill="1"/>
    <xf numFmtId="166" fontId="36" fillId="7" borderId="0" xfId="0" applyNumberFormat="1" applyFont="1" applyFill="1"/>
    <xf numFmtId="0" fontId="36" fillId="3" borderId="0" xfId="0" applyFont="1" applyFill="1" applyAlignment="1">
      <alignment vertical="center"/>
    </xf>
    <xf numFmtId="165" fontId="36" fillId="3" borderId="0" xfId="1" applyNumberFormat="1" applyFont="1" applyFill="1" applyAlignment="1">
      <alignment vertical="center"/>
    </xf>
    <xf numFmtId="0" fontId="35" fillId="3" borderId="0" xfId="0" applyFont="1" applyFill="1" applyAlignment="1">
      <alignment vertical="center"/>
    </xf>
    <xf numFmtId="0" fontId="36" fillId="6" borderId="0" xfId="0" applyFont="1" applyFill="1" applyAlignment="1">
      <alignment horizontal="left" indent="1"/>
    </xf>
    <xf numFmtId="3" fontId="36" fillId="6" borderId="0" xfId="0" applyNumberFormat="1" applyFont="1" applyFill="1"/>
    <xf numFmtId="9" fontId="36" fillId="6" borderId="0" xfId="2" applyFont="1" applyFill="1"/>
    <xf numFmtId="0" fontId="36" fillId="8" borderId="0" xfId="0" applyFont="1" applyFill="1" applyAlignment="1">
      <alignment horizontal="left" indent="1"/>
    </xf>
    <xf numFmtId="165" fontId="36" fillId="8" borderId="0" xfId="1" applyNumberFormat="1" applyFont="1" applyFill="1"/>
    <xf numFmtId="9" fontId="36" fillId="8" borderId="0" xfId="2" applyFont="1" applyFill="1"/>
    <xf numFmtId="0" fontId="37" fillId="7" borderId="0" xfId="0" applyFont="1" applyFill="1" applyAlignment="1">
      <alignment vertical="center"/>
    </xf>
    <xf numFmtId="0" fontId="36" fillId="14" borderId="0" xfId="0" applyFont="1" applyFill="1" applyAlignment="1">
      <alignment horizontal="center" vertical="center"/>
    </xf>
    <xf numFmtId="0" fontId="36" fillId="13" borderId="0" xfId="0" applyFont="1" applyFill="1" applyAlignment="1">
      <alignment horizontal="center" vertical="center"/>
    </xf>
    <xf numFmtId="0" fontId="36" fillId="13" borderId="0" xfId="0" applyFont="1" applyFill="1" applyAlignment="1">
      <alignment horizontal="left" vertical="center" wrapText="1"/>
    </xf>
    <xf numFmtId="0" fontId="22" fillId="13" borderId="0" xfId="0" applyFont="1" applyFill="1" applyAlignment="1">
      <alignment vertical="center" wrapText="1"/>
    </xf>
    <xf numFmtId="9" fontId="0" fillId="0" borderId="0" xfId="2" applyFont="1"/>
    <xf numFmtId="166" fontId="0" fillId="0" borderId="0" xfId="0" applyNumberFormat="1"/>
    <xf numFmtId="168" fontId="0" fillId="0" borderId="0" xfId="0" applyNumberFormat="1"/>
    <xf numFmtId="0" fontId="22" fillId="13" borderId="37" xfId="0" applyFont="1" applyFill="1" applyBorder="1" applyAlignment="1">
      <alignment horizontal="right" vertical="center" wrapText="1"/>
    </xf>
    <xf numFmtId="0" fontId="22" fillId="13" borderId="38" xfId="0" applyFont="1" applyFill="1" applyBorder="1" applyAlignment="1">
      <alignment horizontal="right" vertical="center" wrapText="1"/>
    </xf>
    <xf numFmtId="0" fontId="22" fillId="13" borderId="39" xfId="0" applyFont="1" applyFill="1" applyBorder="1" applyAlignment="1">
      <alignment horizontal="right" vertical="center" wrapText="1"/>
    </xf>
    <xf numFmtId="0" fontId="8" fillId="7" borderId="0" xfId="0" applyFont="1" applyFill="1" applyAlignment="1">
      <alignment vertical="center"/>
    </xf>
    <xf numFmtId="3" fontId="0" fillId="7" borderId="15" xfId="0" applyNumberFormat="1" applyFill="1" applyBorder="1" applyAlignment="1">
      <alignment vertical="center"/>
    </xf>
    <xf numFmtId="166" fontId="0" fillId="7" borderId="15" xfId="0" applyNumberFormat="1" applyFill="1" applyBorder="1" applyAlignment="1">
      <alignment vertical="center"/>
    </xf>
    <xf numFmtId="166" fontId="0" fillId="7" borderId="16" xfId="0" applyNumberFormat="1" applyFill="1" applyBorder="1" applyAlignment="1">
      <alignment vertical="center"/>
    </xf>
    <xf numFmtId="3" fontId="0" fillId="7" borderId="18" xfId="0" applyNumberFormat="1" applyFill="1" applyBorder="1" applyAlignment="1">
      <alignment vertical="center"/>
    </xf>
    <xf numFmtId="166" fontId="0" fillId="7" borderId="18" xfId="0" applyNumberFormat="1" applyFill="1" applyBorder="1" applyAlignment="1">
      <alignment vertical="center"/>
    </xf>
    <xf numFmtId="166" fontId="0" fillId="7" borderId="19" xfId="0" applyNumberFormat="1" applyFill="1" applyBorder="1" applyAlignment="1">
      <alignment vertical="center"/>
    </xf>
    <xf numFmtId="3" fontId="0" fillId="7" borderId="23" xfId="0" applyNumberFormat="1" applyFill="1" applyBorder="1" applyAlignment="1">
      <alignment vertical="center"/>
    </xf>
    <xf numFmtId="166" fontId="0" fillId="7" borderId="23" xfId="0" applyNumberFormat="1" applyFill="1" applyBorder="1" applyAlignment="1">
      <alignment vertical="center"/>
    </xf>
    <xf numFmtId="166" fontId="0" fillId="7" borderId="24" xfId="0" applyNumberFormat="1" applyFill="1" applyBorder="1" applyAlignment="1">
      <alignment vertical="center"/>
    </xf>
    <xf numFmtId="3" fontId="9" fillId="6" borderId="0" xfId="0" applyNumberFormat="1" applyFont="1" applyFill="1" applyAlignment="1">
      <alignment vertical="center"/>
    </xf>
    <xf numFmtId="166" fontId="9" fillId="6" borderId="0" xfId="0" applyNumberFormat="1" applyFont="1" applyFill="1" applyAlignment="1">
      <alignment vertical="center"/>
    </xf>
    <xf numFmtId="166" fontId="9" fillId="6" borderId="13" xfId="0" applyNumberFormat="1" applyFont="1" applyFill="1" applyBorder="1" applyAlignment="1">
      <alignment vertical="center"/>
    </xf>
    <xf numFmtId="0" fontId="15" fillId="7" borderId="12" xfId="0" applyFont="1" applyFill="1" applyBorder="1" applyAlignment="1">
      <alignment vertical="center" wrapText="1"/>
    </xf>
    <xf numFmtId="2" fontId="15" fillId="7" borderId="13" xfId="0" applyNumberFormat="1" applyFont="1" applyFill="1" applyBorder="1" applyAlignment="1">
      <alignment vertical="center"/>
    </xf>
    <xf numFmtId="0" fontId="15" fillId="7" borderId="25" xfId="0" applyFont="1" applyFill="1" applyBorder="1" applyAlignment="1">
      <alignment vertical="center" wrapText="1"/>
    </xf>
    <xf numFmtId="167" fontId="15" fillId="7" borderId="27" xfId="2" applyNumberFormat="1" applyFont="1" applyFill="1" applyBorder="1" applyAlignment="1">
      <alignment vertical="center"/>
    </xf>
    <xf numFmtId="167" fontId="15" fillId="7" borderId="26" xfId="2" applyNumberFormat="1" applyFont="1" applyFill="1" applyBorder="1" applyAlignment="1">
      <alignment vertical="center"/>
    </xf>
    <xf numFmtId="6" fontId="0" fillId="7" borderId="16" xfId="0" applyNumberFormat="1" applyFill="1" applyBorder="1" applyAlignment="1">
      <alignment vertical="center"/>
    </xf>
    <xf numFmtId="6" fontId="0" fillId="7" borderId="21" xfId="0" applyNumberFormat="1" applyFill="1" applyBorder="1" applyAlignment="1">
      <alignment vertical="center"/>
    </xf>
    <xf numFmtId="6" fontId="2" fillId="6" borderId="26" xfId="0" applyNumberFormat="1" applyFont="1" applyFill="1" applyBorder="1" applyAlignment="1">
      <alignment vertical="center"/>
    </xf>
    <xf numFmtId="3" fontId="2" fillId="6" borderId="27" xfId="0" applyNumberFormat="1" applyFont="1" applyFill="1" applyBorder="1" applyAlignment="1">
      <alignment vertical="center"/>
    </xf>
    <xf numFmtId="166" fontId="2" fillId="6" borderId="27" xfId="0" applyNumberFormat="1" applyFont="1" applyFill="1" applyBorder="1" applyAlignment="1">
      <alignment vertical="center"/>
    </xf>
    <xf numFmtId="166" fontId="2" fillId="6" borderId="26" xfId="0" applyNumberFormat="1" applyFont="1" applyFill="1" applyBorder="1" applyAlignment="1">
      <alignment vertical="center"/>
    </xf>
    <xf numFmtId="0" fontId="0" fillId="7" borderId="12" xfId="0" applyFill="1" applyBorder="1" applyAlignment="1">
      <alignment vertical="center" wrapText="1"/>
    </xf>
    <xf numFmtId="165" fontId="0" fillId="7" borderId="0" xfId="1" applyNumberFormat="1" applyFont="1" applyFill="1" applyBorder="1" applyAlignment="1">
      <alignment vertical="center"/>
    </xf>
    <xf numFmtId="166" fontId="0" fillId="7" borderId="13" xfId="0" applyNumberFormat="1" applyFill="1" applyBorder="1" applyAlignment="1">
      <alignment vertical="center"/>
    </xf>
    <xf numFmtId="0" fontId="0" fillId="7" borderId="12" xfId="0" applyFill="1" applyBorder="1" applyAlignment="1">
      <alignment vertical="center"/>
    </xf>
    <xf numFmtId="165" fontId="2" fillId="7" borderId="0" xfId="1" applyNumberFormat="1" applyFont="1" applyFill="1" applyBorder="1" applyAlignment="1">
      <alignment horizontal="right" vertical="center"/>
    </xf>
    <xf numFmtId="3" fontId="35" fillId="7" borderId="0" xfId="0" applyNumberFormat="1" applyFont="1" applyFill="1" applyAlignment="1">
      <alignment horizontal="center" vertical="center"/>
    </xf>
    <xf numFmtId="0" fontId="35" fillId="7" borderId="0" xfId="0" applyFont="1" applyFill="1" applyAlignment="1">
      <alignment horizontal="center" vertical="center"/>
    </xf>
    <xf numFmtId="3" fontId="22" fillId="8" borderId="0" xfId="0" applyNumberFormat="1" applyFont="1" applyFill="1" applyAlignment="1">
      <alignment horizontal="center" vertical="center"/>
    </xf>
    <xf numFmtId="166" fontId="22" fillId="8" borderId="0" xfId="0" applyNumberFormat="1" applyFont="1" applyFill="1" applyAlignment="1">
      <alignment horizontal="center" vertical="center"/>
    </xf>
    <xf numFmtId="0" fontId="40" fillId="3" borderId="12" xfId="0" applyFont="1" applyFill="1" applyBorder="1" applyAlignment="1">
      <alignment vertical="center"/>
    </xf>
    <xf numFmtId="0" fontId="40" fillId="3" borderId="0" xfId="0" applyFont="1" applyFill="1" applyAlignment="1">
      <alignment vertical="center"/>
    </xf>
    <xf numFmtId="0" fontId="40" fillId="3" borderId="13" xfId="0" applyFont="1" applyFill="1" applyBorder="1" applyAlignment="1">
      <alignment vertical="center"/>
    </xf>
    <xf numFmtId="0" fontId="40" fillId="3" borderId="25" xfId="0" applyFont="1" applyFill="1" applyBorder="1" applyAlignment="1">
      <alignment vertical="center"/>
    </xf>
    <xf numFmtId="0" fontId="40" fillId="3" borderId="27" xfId="0" applyFont="1" applyFill="1" applyBorder="1" applyAlignment="1">
      <alignment vertical="center"/>
    </xf>
    <xf numFmtId="0" fontId="40" fillId="3" borderId="26" xfId="0" applyFont="1" applyFill="1" applyBorder="1" applyAlignment="1">
      <alignment vertical="center"/>
    </xf>
    <xf numFmtId="0" fontId="23" fillId="19" borderId="12" xfId="0" applyFont="1" applyFill="1" applyBorder="1" applyAlignment="1">
      <alignment vertical="center"/>
    </xf>
    <xf numFmtId="0" fontId="42" fillId="19" borderId="13" xfId="0" applyFont="1" applyFill="1" applyBorder="1" applyAlignment="1">
      <alignment horizontal="center" wrapText="1"/>
    </xf>
    <xf numFmtId="0" fontId="23" fillId="19" borderId="25" xfId="0" applyFont="1" applyFill="1" applyBorder="1" applyAlignment="1">
      <alignment horizontal="right" vertical="center"/>
    </xf>
    <xf numFmtId="3" fontId="23" fillId="19" borderId="27" xfId="0" applyNumberFormat="1" applyFont="1" applyFill="1" applyBorder="1" applyAlignment="1">
      <alignment horizontal="center" vertical="center"/>
    </xf>
    <xf numFmtId="168" fontId="23" fillId="19" borderId="27" xfId="0" applyNumberFormat="1" applyFont="1" applyFill="1" applyBorder="1" applyAlignment="1">
      <alignment horizontal="center" vertical="center"/>
    </xf>
    <xf numFmtId="0" fontId="27" fillId="11" borderId="12" xfId="0" applyFont="1" applyFill="1" applyBorder="1" applyAlignment="1">
      <alignment vertical="center"/>
    </xf>
    <xf numFmtId="0" fontId="42" fillId="11" borderId="13" xfId="0" applyFont="1" applyFill="1" applyBorder="1" applyAlignment="1">
      <alignment horizontal="center" wrapText="1"/>
    </xf>
    <xf numFmtId="0" fontId="23" fillId="11" borderId="25" xfId="0" applyFont="1" applyFill="1" applyBorder="1" applyAlignment="1">
      <alignment horizontal="right" vertical="center"/>
    </xf>
    <xf numFmtId="3" fontId="23" fillId="11" borderId="27" xfId="0" applyNumberFormat="1" applyFont="1" applyFill="1" applyBorder="1" applyAlignment="1">
      <alignment horizontal="center" vertical="center"/>
    </xf>
    <xf numFmtId="0" fontId="22" fillId="3" borderId="0" xfId="0" applyFont="1" applyFill="1" applyAlignment="1">
      <alignment horizontal="center"/>
    </xf>
    <xf numFmtId="0" fontId="42" fillId="11" borderId="0" xfId="0" applyFont="1" applyFill="1" applyAlignment="1">
      <alignment horizontal="center" wrapText="1"/>
    </xf>
    <xf numFmtId="3" fontId="23" fillId="11" borderId="26" xfId="0" applyNumberFormat="1" applyFont="1" applyFill="1" applyBorder="1" applyAlignment="1">
      <alignment horizontal="center" vertical="center"/>
    </xf>
    <xf numFmtId="0" fontId="42" fillId="19" borderId="0" xfId="0" applyFont="1" applyFill="1" applyAlignment="1">
      <alignment horizontal="center" wrapText="1"/>
    </xf>
    <xf numFmtId="168" fontId="23" fillId="19" borderId="26" xfId="0" applyNumberFormat="1" applyFont="1" applyFill="1" applyBorder="1" applyAlignment="1">
      <alignment horizontal="center" vertical="center"/>
    </xf>
    <xf numFmtId="0" fontId="28" fillId="7" borderId="0" xfId="0" applyFont="1" applyFill="1" applyAlignment="1">
      <alignment vertical="top"/>
    </xf>
    <xf numFmtId="166" fontId="27" fillId="8" borderId="1" xfId="0" applyNumberFormat="1" applyFont="1" applyFill="1" applyBorder="1" applyAlignment="1">
      <alignment horizontal="right" vertical="center"/>
    </xf>
    <xf numFmtId="166" fontId="27" fillId="8" borderId="8" xfId="0" applyNumberFormat="1" applyFont="1" applyFill="1" applyBorder="1" applyAlignment="1">
      <alignment horizontal="right" vertical="center"/>
    </xf>
    <xf numFmtId="3" fontId="44" fillId="3" borderId="0" xfId="0" applyNumberFormat="1" applyFont="1" applyFill="1" applyAlignment="1">
      <alignment horizontal="right" vertical="center"/>
    </xf>
    <xf numFmtId="166" fontId="44" fillId="3" borderId="0" xfId="0" applyNumberFormat="1" applyFont="1" applyFill="1" applyAlignment="1">
      <alignment horizontal="right" vertical="center"/>
    </xf>
    <xf numFmtId="166" fontId="44" fillId="3" borderId="6" xfId="0" applyNumberFormat="1" applyFont="1" applyFill="1" applyBorder="1" applyAlignment="1">
      <alignment horizontal="right" vertical="center"/>
    </xf>
    <xf numFmtId="3" fontId="0" fillId="8" borderId="0" xfId="0" applyNumberFormat="1" applyFill="1" applyAlignment="1">
      <alignment horizontal="right" vertical="center"/>
    </xf>
    <xf numFmtId="166" fontId="0" fillId="8" borderId="0" xfId="0" applyNumberFormat="1" applyFill="1" applyAlignment="1">
      <alignment horizontal="right" vertical="center"/>
    </xf>
    <xf numFmtId="166" fontId="0" fillId="8" borderId="6" xfId="0" applyNumberFormat="1" applyFill="1" applyBorder="1" applyAlignment="1">
      <alignment horizontal="right" vertical="center"/>
    </xf>
    <xf numFmtId="165" fontId="0" fillId="0" borderId="0" xfId="0" applyNumberFormat="1"/>
    <xf numFmtId="0" fontId="8" fillId="0" borderId="0" xfId="0" applyFont="1"/>
    <xf numFmtId="0" fontId="39" fillId="0" borderId="0" xfId="0" applyFont="1" applyAlignment="1">
      <alignment vertical="center"/>
    </xf>
    <xf numFmtId="0" fontId="32" fillId="0" borderId="0" xfId="0" applyFont="1" applyAlignment="1">
      <alignment vertical="center"/>
    </xf>
    <xf numFmtId="166" fontId="22" fillId="7" borderId="0" xfId="1" applyNumberFormat="1" applyFont="1" applyFill="1"/>
    <xf numFmtId="3" fontId="35" fillId="7" borderId="0" xfId="0" applyNumberFormat="1" applyFont="1" applyFill="1"/>
    <xf numFmtId="0" fontId="45" fillId="7" borderId="0" xfId="0" applyFont="1" applyFill="1" applyAlignment="1">
      <alignment vertical="top"/>
    </xf>
    <xf numFmtId="0" fontId="38" fillId="7" borderId="0" xfId="0" applyFont="1" applyFill="1" applyAlignment="1">
      <alignment vertical="center"/>
    </xf>
    <xf numFmtId="167" fontId="0" fillId="7" borderId="0" xfId="2" applyNumberFormat="1" applyFont="1" applyFill="1"/>
    <xf numFmtId="0" fontId="8" fillId="6" borderId="0" xfId="0" applyFont="1" applyFill="1" applyAlignment="1">
      <alignment vertical="center"/>
    </xf>
    <xf numFmtId="0" fontId="2" fillId="6" borderId="0" xfId="0" applyFont="1" applyFill="1"/>
    <xf numFmtId="167" fontId="46" fillId="7" borderId="0" xfId="2" applyNumberFormat="1" applyFont="1" applyFill="1" applyAlignment="1">
      <alignment vertical="center"/>
    </xf>
    <xf numFmtId="167" fontId="46" fillId="7" borderId="45" xfId="2" applyNumberFormat="1" applyFont="1" applyFill="1" applyBorder="1" applyAlignment="1">
      <alignment vertical="center"/>
    </xf>
    <xf numFmtId="165" fontId="28" fillId="7" borderId="0" xfId="1" applyNumberFormat="1" applyFont="1" applyFill="1" applyAlignment="1">
      <alignment vertical="center"/>
    </xf>
    <xf numFmtId="165" fontId="28" fillId="7" borderId="45" xfId="1" applyNumberFormat="1" applyFont="1" applyFill="1" applyBorder="1" applyAlignment="1">
      <alignment vertical="center"/>
    </xf>
    <xf numFmtId="165" fontId="28" fillId="7" borderId="15" xfId="1" applyNumberFormat="1" applyFont="1" applyFill="1" applyBorder="1" applyAlignment="1">
      <alignment vertical="center"/>
    </xf>
    <xf numFmtId="165" fontId="28" fillId="7" borderId="46" xfId="1" applyNumberFormat="1" applyFont="1" applyFill="1" applyBorder="1" applyAlignment="1">
      <alignment vertical="center"/>
    </xf>
    <xf numFmtId="169" fontId="28" fillId="7" borderId="0" xfId="1" applyNumberFormat="1" applyFont="1" applyFill="1" applyAlignment="1">
      <alignment vertical="center"/>
    </xf>
    <xf numFmtId="169" fontId="28" fillId="7" borderId="45" xfId="1" applyNumberFormat="1" applyFont="1" applyFill="1" applyBorder="1" applyAlignment="1">
      <alignment vertical="center"/>
    </xf>
    <xf numFmtId="169" fontId="28" fillId="7" borderId="15" xfId="1" applyNumberFormat="1" applyFont="1" applyFill="1" applyBorder="1" applyAlignment="1">
      <alignment vertical="center"/>
    </xf>
    <xf numFmtId="169" fontId="28" fillId="7" borderId="46" xfId="1" applyNumberFormat="1" applyFont="1" applyFill="1" applyBorder="1" applyAlignment="1">
      <alignment vertical="center"/>
    </xf>
    <xf numFmtId="0" fontId="3" fillId="7" borderId="0" xfId="0" applyFont="1" applyFill="1" applyAlignment="1">
      <alignment horizontal="left" vertical="center"/>
    </xf>
    <xf numFmtId="0" fontId="28" fillId="7" borderId="0" xfId="0" applyFont="1" applyFill="1" applyAlignment="1">
      <alignment horizontal="left" vertical="center"/>
    </xf>
    <xf numFmtId="0" fontId="28" fillId="7" borderId="28" xfId="0" applyFont="1" applyFill="1" applyBorder="1" applyAlignment="1">
      <alignment horizontal="left" vertical="center"/>
    </xf>
    <xf numFmtId="0" fontId="28" fillId="7" borderId="41" xfId="0" applyFont="1" applyFill="1" applyBorder="1" applyAlignment="1">
      <alignment horizontal="left" vertical="center"/>
    </xf>
    <xf numFmtId="0" fontId="28" fillId="7" borderId="43" xfId="0" applyFont="1" applyFill="1" applyBorder="1" applyAlignment="1">
      <alignment horizontal="left" vertical="center"/>
    </xf>
    <xf numFmtId="0" fontId="28" fillId="7" borderId="44" xfId="0" applyFont="1" applyFill="1" applyBorder="1" applyAlignment="1">
      <alignment horizontal="left" vertical="center"/>
    </xf>
    <xf numFmtId="0" fontId="8" fillId="13" borderId="0" xfId="0" applyFont="1" applyFill="1" applyAlignment="1">
      <alignment horizontal="left" vertical="center"/>
    </xf>
    <xf numFmtId="0" fontId="10" fillId="11" borderId="10" xfId="0" applyFont="1" applyFill="1" applyBorder="1" applyAlignment="1">
      <alignment horizontal="left" vertical="center"/>
    </xf>
    <xf numFmtId="0" fontId="10" fillId="11" borderId="11" xfId="0" applyFont="1" applyFill="1" applyBorder="1" applyAlignment="1">
      <alignment horizontal="left" vertical="center"/>
    </xf>
    <xf numFmtId="0" fontId="7" fillId="7" borderId="0" xfId="0" applyFont="1" applyFill="1" applyAlignment="1">
      <alignment horizontal="left" vertical="top" wrapText="1"/>
    </xf>
    <xf numFmtId="0" fontId="31" fillId="11" borderId="0" xfId="0" applyFont="1" applyFill="1" applyAlignment="1">
      <alignment horizontal="center" vertical="center"/>
    </xf>
    <xf numFmtId="0" fontId="10" fillId="11" borderId="9" xfId="0" applyFont="1" applyFill="1" applyBorder="1" applyAlignment="1">
      <alignment horizontal="center" vertical="center"/>
    </xf>
    <xf numFmtId="0" fontId="10" fillId="11" borderId="10" xfId="0" applyFont="1" applyFill="1" applyBorder="1" applyAlignment="1">
      <alignment horizontal="center" vertical="center"/>
    </xf>
    <xf numFmtId="0" fontId="10" fillId="11" borderId="11" xfId="0" applyFont="1" applyFill="1" applyBorder="1" applyAlignment="1">
      <alignment horizontal="center" vertical="center"/>
    </xf>
    <xf numFmtId="0" fontId="42" fillId="11" borderId="12" xfId="0" applyFont="1" applyFill="1" applyBorder="1" applyAlignment="1">
      <alignment horizontal="center" vertical="top" wrapText="1"/>
    </xf>
    <xf numFmtId="0" fontId="42" fillId="11" borderId="0" xfId="0" applyFont="1" applyFill="1" applyAlignment="1">
      <alignment horizontal="center" vertical="top" wrapText="1"/>
    </xf>
    <xf numFmtId="0" fontId="42" fillId="11" borderId="13" xfId="0" applyFont="1" applyFill="1" applyBorder="1" applyAlignment="1">
      <alignment horizontal="center" vertical="top" wrapText="1"/>
    </xf>
    <xf numFmtId="0" fontId="10" fillId="19" borderId="9" xfId="0" applyFont="1" applyFill="1" applyBorder="1" applyAlignment="1">
      <alignment horizontal="center" vertical="center"/>
    </xf>
    <xf numFmtId="0" fontId="10" fillId="19" borderId="10" xfId="0" applyFont="1" applyFill="1" applyBorder="1" applyAlignment="1">
      <alignment horizontal="center" vertical="center"/>
    </xf>
    <xf numFmtId="0" fontId="10" fillId="19" borderId="11" xfId="0" applyFont="1" applyFill="1" applyBorder="1" applyAlignment="1">
      <alignment horizontal="center" vertical="center"/>
    </xf>
    <xf numFmtId="0" fontId="42" fillId="19" borderId="12" xfId="0" applyFont="1" applyFill="1" applyBorder="1" applyAlignment="1">
      <alignment horizontal="center" vertical="top" wrapText="1"/>
    </xf>
    <xf numFmtId="0" fontId="42" fillId="19" borderId="0" xfId="0" applyFont="1" applyFill="1" applyAlignment="1">
      <alignment horizontal="center" vertical="top" wrapText="1"/>
    </xf>
    <xf numFmtId="0" fontId="42" fillId="19" borderId="13" xfId="0" applyFont="1" applyFill="1" applyBorder="1" applyAlignment="1">
      <alignment horizontal="center" vertical="top" wrapText="1"/>
    </xf>
    <xf numFmtId="0" fontId="7" fillId="7" borderId="10" xfId="0" applyFont="1" applyFill="1" applyBorder="1" applyAlignment="1">
      <alignment horizontal="left" vertical="top" wrapText="1"/>
    </xf>
    <xf numFmtId="0" fontId="46" fillId="7" borderId="0" xfId="0" applyFont="1" applyFill="1" applyAlignment="1">
      <alignment horizontal="left" vertical="center" wrapText="1"/>
    </xf>
    <xf numFmtId="0" fontId="28" fillId="7" borderId="15" xfId="0" applyFont="1" applyFill="1" applyBorder="1" applyAlignment="1">
      <alignment horizontal="left" vertical="center" wrapText="1"/>
    </xf>
    <xf numFmtId="0" fontId="28" fillId="7" borderId="15" xfId="0" applyFont="1" applyFill="1" applyBorder="1" applyAlignment="1">
      <alignment horizontal="left" vertical="center"/>
    </xf>
    <xf numFmtId="0" fontId="0" fillId="8" borderId="0" xfId="0" applyFill="1" applyAlignment="1">
      <alignment horizontal="left" vertical="center" wrapText="1"/>
    </xf>
    <xf numFmtId="0" fontId="43" fillId="7" borderId="5" xfId="0" applyFont="1" applyFill="1" applyBorder="1" applyAlignment="1">
      <alignment horizontal="left" vertical="center" wrapText="1"/>
    </xf>
    <xf numFmtId="0" fontId="43" fillId="7" borderId="0" xfId="0" applyFont="1" applyFill="1" applyAlignment="1">
      <alignment horizontal="left" vertical="center" wrapText="1"/>
    </xf>
    <xf numFmtId="0" fontId="43" fillId="7" borderId="6" xfId="0" applyFont="1" applyFill="1" applyBorder="1" applyAlignment="1">
      <alignment horizontal="left" vertical="center" wrapText="1"/>
    </xf>
    <xf numFmtId="0" fontId="5" fillId="7" borderId="0" xfId="0" applyFont="1" applyFill="1" applyAlignment="1">
      <alignment horizontal="left" wrapText="1"/>
    </xf>
    <xf numFmtId="0" fontId="23" fillId="11" borderId="5" xfId="0" applyFont="1" applyFill="1" applyBorder="1" applyAlignment="1">
      <alignment horizontal="right" wrapText="1"/>
    </xf>
    <xf numFmtId="0" fontId="23" fillId="11" borderId="7" xfId="0" applyFont="1" applyFill="1" applyBorder="1" applyAlignment="1">
      <alignment horizontal="right" wrapText="1"/>
    </xf>
    <xf numFmtId="0" fontId="23" fillId="11" borderId="0" xfId="0" applyFont="1" applyFill="1" applyAlignment="1">
      <alignment horizontal="right" wrapText="1"/>
    </xf>
    <xf numFmtId="0" fontId="23" fillId="11" borderId="1" xfId="0" applyFont="1" applyFill="1" applyBorder="1" applyAlignment="1">
      <alignment horizontal="right" wrapText="1"/>
    </xf>
    <xf numFmtId="0" fontId="23" fillId="11" borderId="6" xfId="0" applyFont="1" applyFill="1" applyBorder="1" applyAlignment="1">
      <alignment horizontal="right" wrapText="1"/>
    </xf>
    <xf numFmtId="0" fontId="23" fillId="11" borderId="8" xfId="0" applyFont="1" applyFill="1" applyBorder="1" applyAlignment="1">
      <alignment horizontal="right" wrapText="1"/>
    </xf>
    <xf numFmtId="0" fontId="5" fillId="7" borderId="0" xfId="0" applyFont="1" applyFill="1" applyAlignment="1">
      <alignment horizontal="left" vertical="center" wrapText="1"/>
    </xf>
    <xf numFmtId="0" fontId="10" fillId="11" borderId="0" xfId="0" applyFont="1" applyFill="1" applyAlignment="1">
      <alignment horizontal="left" vertical="center"/>
    </xf>
    <xf numFmtId="0" fontId="2" fillId="8" borderId="0" xfId="0" applyFont="1" applyFill="1" applyAlignment="1">
      <alignment horizontal="left" vertical="top" wrapText="1"/>
    </xf>
    <xf numFmtId="0" fontId="0" fillId="8" borderId="0" xfId="0" applyFill="1" applyAlignment="1">
      <alignment horizontal="left" vertical="top" wrapText="1"/>
    </xf>
    <xf numFmtId="0" fontId="4" fillId="7" borderId="0" xfId="0" applyFont="1" applyFill="1" applyAlignment="1">
      <alignment horizontal="left" vertical="center" wrapText="1"/>
    </xf>
    <xf numFmtId="0" fontId="4" fillId="7" borderId="0" xfId="0" applyFont="1" applyFill="1" applyAlignment="1">
      <alignment horizontal="left" vertical="top" wrapText="1"/>
    </xf>
    <xf numFmtId="0" fontId="8" fillId="13" borderId="9" xfId="0" applyFont="1" applyFill="1" applyBorder="1" applyAlignment="1">
      <alignment horizontal="center" vertical="center"/>
    </xf>
    <xf numFmtId="0" fontId="8" fillId="13" borderId="10" xfId="0" applyFont="1" applyFill="1" applyBorder="1" applyAlignment="1">
      <alignment horizontal="center" vertical="center"/>
    </xf>
    <xf numFmtId="0" fontId="8" fillId="13" borderId="11" xfId="0" applyFont="1" applyFill="1" applyBorder="1" applyAlignment="1">
      <alignment horizontal="center" vertical="center"/>
    </xf>
    <xf numFmtId="0" fontId="8" fillId="14" borderId="9" xfId="0" applyFont="1" applyFill="1" applyBorder="1" applyAlignment="1">
      <alignment horizontal="center" vertical="center"/>
    </xf>
    <xf numFmtId="0" fontId="8" fillId="14" borderId="10" xfId="0" applyFont="1" applyFill="1" applyBorder="1" applyAlignment="1">
      <alignment horizontal="center" vertical="center"/>
    </xf>
    <xf numFmtId="0" fontId="8" fillId="14" borderId="11" xfId="0" applyFont="1" applyFill="1" applyBorder="1" applyAlignment="1">
      <alignment horizontal="center" vertical="center"/>
    </xf>
    <xf numFmtId="0" fontId="22" fillId="14" borderId="0" xfId="0" applyFont="1" applyFill="1" applyAlignment="1">
      <alignment horizontal="left" vertical="center" wrapText="1"/>
    </xf>
    <xf numFmtId="0" fontId="22" fillId="13" borderId="0" xfId="0" applyFont="1" applyFill="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304A1E"/>
      <color rgb="FF68A042"/>
      <color rgb="FF18AC04"/>
      <color rgb="FFA4CE88"/>
      <color rgb="FF1DCB05"/>
      <color rgb="FFB4E0BC"/>
      <color rgb="FFFFD1D1"/>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TOC!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hyperlink" Target="#TOC!A1"/></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g"/><Relationship Id="rId1" Type="http://schemas.openxmlformats.org/officeDocument/2006/relationships/hyperlink" Target="#TOC!A1"/><Relationship Id="rId4" Type="http://schemas.openxmlformats.org/officeDocument/2006/relationships/image" Target="../media/image6.sv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TOC!A1"/></Relationships>
</file>

<file path=xl/drawings/_rels/drawing6.xml.rels><?xml version="1.0" encoding="UTF-8" standalone="yes"?>
<Relationships xmlns="http://schemas.openxmlformats.org/package/2006/relationships"><Relationship Id="rId2" Type="http://schemas.openxmlformats.org/officeDocument/2006/relationships/hyperlink" Target="#TOC!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274864</xdr:colOff>
      <xdr:row>19</xdr:row>
      <xdr:rowOff>31974</xdr:rowOff>
    </xdr:from>
    <xdr:to>
      <xdr:col>1</xdr:col>
      <xdr:colOff>561975</xdr:colOff>
      <xdr:row>33</xdr:row>
      <xdr:rowOff>23811</xdr:rowOff>
    </xdr:to>
    <xdr:pic>
      <xdr:nvPicPr>
        <xdr:cNvPr id="3" name="Picture 2">
          <a:extLst>
            <a:ext uri="{FF2B5EF4-FFF2-40B4-BE49-F238E27FC236}">
              <a16:creationId xmlns:a16="http://schemas.microsoft.com/office/drawing/2014/main" id="{A152A278-7B58-4419-8146-166E3A4F033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420" r="14530"/>
        <a:stretch/>
      </xdr:blipFill>
      <xdr:spPr>
        <a:xfrm>
          <a:off x="274864" y="5423124"/>
          <a:ext cx="3887561" cy="3268437"/>
        </a:xfrm>
        <a:prstGeom prst="rect">
          <a:avLst/>
        </a:prstGeom>
        <a:ln>
          <a:noFill/>
        </a:ln>
        <a:effectLst>
          <a:outerShdw blurRad="139700" dist="88900" dir="2700000" sx="99000" sy="99000" algn="tl" rotWithShape="0">
            <a:srgbClr val="333333">
              <a:alpha val="65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255621</xdr:colOff>
      <xdr:row>6</xdr:row>
      <xdr:rowOff>8272</xdr:rowOff>
    </xdr:from>
    <xdr:to>
      <xdr:col>6</xdr:col>
      <xdr:colOff>449228</xdr:colOff>
      <xdr:row>12</xdr:row>
      <xdr:rowOff>273845</xdr:rowOff>
    </xdr:to>
    <xdr:pic>
      <xdr:nvPicPr>
        <xdr:cNvPr id="3" name="Picture 2">
          <a:extLst>
            <a:ext uri="{FF2B5EF4-FFF2-40B4-BE49-F238E27FC236}">
              <a16:creationId xmlns:a16="http://schemas.microsoft.com/office/drawing/2014/main" id="{2EBA5358-A015-4343-A8DF-232002FBFE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26021" y="2607539"/>
          <a:ext cx="3029940" cy="1950439"/>
        </a:xfrm>
        <a:prstGeom prst="rect">
          <a:avLst/>
        </a:prstGeom>
        <a:ln>
          <a:noFill/>
        </a:ln>
        <a:effectLst>
          <a:outerShdw blurRad="254000" dist="114300" dir="2700000" sx="98000" sy="98000" algn="tl" rotWithShape="0">
            <a:srgbClr val="333333">
              <a:alpha val="65000"/>
            </a:srgbClr>
          </a:outerShdw>
        </a:effectLst>
      </xdr:spPr>
    </xdr:pic>
    <xdr:clientData/>
  </xdr:twoCellAnchor>
  <xdr:twoCellAnchor>
    <xdr:from>
      <xdr:col>12</xdr:col>
      <xdr:colOff>124166</xdr:colOff>
      <xdr:row>0</xdr:row>
      <xdr:rowOff>2</xdr:rowOff>
    </xdr:from>
    <xdr:to>
      <xdr:col>14</xdr:col>
      <xdr:colOff>498701</xdr:colOff>
      <xdr:row>0</xdr:row>
      <xdr:rowOff>642938</xdr:rowOff>
    </xdr:to>
    <xdr:sp macro="" textlink="">
      <xdr:nvSpPr>
        <xdr:cNvPr id="5" name="Arrow: Left 4">
          <a:hlinkClick xmlns:r="http://schemas.openxmlformats.org/officeDocument/2006/relationships" r:id="rId2"/>
          <a:extLst>
            <a:ext uri="{FF2B5EF4-FFF2-40B4-BE49-F238E27FC236}">
              <a16:creationId xmlns:a16="http://schemas.microsoft.com/office/drawing/2014/main" id="{BD98D5D5-1545-4079-9BB9-2C175595C93F}"/>
            </a:ext>
          </a:extLst>
        </xdr:cNvPr>
        <xdr:cNvSpPr/>
      </xdr:nvSpPr>
      <xdr:spPr>
        <a:xfrm>
          <a:off x="15542760" y="2"/>
          <a:ext cx="1588972" cy="642936"/>
        </a:xfrm>
        <a:prstGeom prst="left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100"/>
            <a:t>Table of Contents</a:t>
          </a:r>
        </a:p>
      </xdr:txBody>
    </xdr:sp>
    <xdr:clientData/>
  </xdr:twoCellAnchor>
  <xdr:twoCellAnchor>
    <xdr:from>
      <xdr:col>6</xdr:col>
      <xdr:colOff>592136</xdr:colOff>
      <xdr:row>14</xdr:row>
      <xdr:rowOff>357</xdr:rowOff>
    </xdr:from>
    <xdr:to>
      <xdr:col>10</xdr:col>
      <xdr:colOff>1406313</xdr:colOff>
      <xdr:row>18</xdr:row>
      <xdr:rowOff>296333</xdr:rowOff>
    </xdr:to>
    <xdr:grpSp>
      <xdr:nvGrpSpPr>
        <xdr:cNvPr id="2" name="Group 1">
          <a:extLst>
            <a:ext uri="{FF2B5EF4-FFF2-40B4-BE49-F238E27FC236}">
              <a16:creationId xmlns:a16="http://schemas.microsoft.com/office/drawing/2014/main" id="{67E154C3-4E08-ABD3-C507-ABEC665327F4}"/>
            </a:ext>
          </a:extLst>
        </xdr:cNvPr>
        <xdr:cNvGrpSpPr/>
      </xdr:nvGrpSpPr>
      <xdr:grpSpPr>
        <a:xfrm>
          <a:off x="7704136" y="4995690"/>
          <a:ext cx="7464744" cy="1565976"/>
          <a:chOff x="6891336" y="4944890"/>
          <a:chExt cx="7689110" cy="1294623"/>
        </a:xfrm>
      </xdr:grpSpPr>
      <xdr:sp macro="" textlink="">
        <xdr:nvSpPr>
          <xdr:cNvPr id="6" name="Arrow: Down 5">
            <a:extLst>
              <a:ext uri="{FF2B5EF4-FFF2-40B4-BE49-F238E27FC236}">
                <a16:creationId xmlns:a16="http://schemas.microsoft.com/office/drawing/2014/main" id="{E1591B58-F832-46E1-BDF8-19266EB8E585}"/>
              </a:ext>
            </a:extLst>
          </xdr:cNvPr>
          <xdr:cNvSpPr/>
        </xdr:nvSpPr>
        <xdr:spPr>
          <a:xfrm>
            <a:off x="6891336" y="4944890"/>
            <a:ext cx="7689110" cy="1294623"/>
          </a:xfrm>
          <a:prstGeom prst="downArrow">
            <a:avLst>
              <a:gd name="adj1" fmla="val 77302"/>
              <a:gd name="adj2" fmla="val 100000"/>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sz="1100"/>
          </a:p>
          <a:p>
            <a:pPr algn="ctr"/>
            <a:endParaRPr lang="en-US" sz="1100"/>
          </a:p>
          <a:p>
            <a:pPr algn="ctr"/>
            <a:endParaRPr lang="en-US" sz="1100"/>
          </a:p>
          <a:p>
            <a:pPr algn="ctr"/>
            <a:endParaRPr lang="en-US" sz="1100"/>
          </a:p>
        </xdr:txBody>
      </xdr:sp>
      <xdr:sp macro="" textlink="">
        <xdr:nvSpPr>
          <xdr:cNvPr id="7" name="TextBox 6">
            <a:extLst>
              <a:ext uri="{FF2B5EF4-FFF2-40B4-BE49-F238E27FC236}">
                <a16:creationId xmlns:a16="http://schemas.microsoft.com/office/drawing/2014/main" id="{1AF83783-2058-49C9-83AF-493FD9114327}"/>
              </a:ext>
            </a:extLst>
          </xdr:cNvPr>
          <xdr:cNvSpPr txBox="1"/>
        </xdr:nvSpPr>
        <xdr:spPr>
          <a:xfrm>
            <a:off x="9329714" y="5048250"/>
            <a:ext cx="2868637" cy="998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noAutofit/>
          </a:bodyPr>
          <a:lstStyle/>
          <a:p>
            <a:pPr algn="ctr"/>
            <a:r>
              <a:rPr lang="en-US" sz="1300" b="0">
                <a:solidFill>
                  <a:srgbClr val="304A1E"/>
                </a:solidFill>
                <a:effectLst/>
                <a:latin typeface="+mn-lt"/>
                <a:ea typeface="+mn-ea"/>
                <a:cs typeface="+mn-cs"/>
              </a:rPr>
              <a:t>Direct</a:t>
            </a:r>
            <a:r>
              <a:rPr lang="en-US" sz="1300" b="0" baseline="0">
                <a:solidFill>
                  <a:srgbClr val="304A1E"/>
                </a:solidFill>
                <a:effectLst/>
                <a:latin typeface="+mn-lt"/>
                <a:ea typeface="+mn-ea"/>
                <a:cs typeface="+mn-cs"/>
              </a:rPr>
              <a:t> Agribusiness Firms</a:t>
            </a:r>
            <a:endParaRPr lang="en-US" sz="1300" b="0">
              <a:solidFill>
                <a:srgbClr val="304A1E"/>
              </a:solidFill>
              <a:effectLst/>
            </a:endParaRPr>
          </a:p>
          <a:p>
            <a:pPr algn="ctr"/>
            <a:r>
              <a:rPr lang="en-US" sz="1300" b="0" baseline="0">
                <a:solidFill>
                  <a:srgbClr val="304A1E"/>
                </a:solidFill>
                <a:effectLst/>
                <a:latin typeface="+mn-lt"/>
                <a:ea typeface="+mn-ea"/>
                <a:cs typeface="+mn-cs"/>
              </a:rPr>
              <a:t>Suppprt Additional Jobs, Income, and Sales</a:t>
            </a:r>
            <a:endParaRPr lang="en-US" sz="1300" b="0">
              <a:solidFill>
                <a:srgbClr val="304A1E"/>
              </a:solidFill>
              <a:effectLst/>
            </a:endParaRPr>
          </a:p>
          <a:p>
            <a:pPr algn="ctr"/>
            <a:r>
              <a:rPr lang="en-US" sz="1300" b="0" baseline="0">
                <a:solidFill>
                  <a:srgbClr val="304A1E"/>
                </a:solidFill>
                <a:effectLst/>
                <a:latin typeface="+mn-lt"/>
                <a:ea typeface="+mn-ea"/>
                <a:cs typeface="+mn-cs"/>
              </a:rPr>
              <a:t>in the St. Louis MSA Economy</a:t>
            </a:r>
            <a:endParaRPr lang="en-US" sz="1300" b="0">
              <a:solidFill>
                <a:srgbClr val="304A1E"/>
              </a:solidFill>
              <a:effectLst/>
            </a:endParaRPr>
          </a:p>
          <a:p>
            <a:pPr algn="ctr"/>
            <a:endParaRPr lang="en-US" sz="1300" b="0">
              <a:solidFill>
                <a:srgbClr val="304A1E"/>
              </a:solidFill>
            </a:endParaRPr>
          </a:p>
        </xdr:txBody>
      </xdr:sp>
    </xdr:grpSp>
    <xdr:clientData/>
  </xdr:twoCellAnchor>
  <xdr:twoCellAnchor>
    <xdr:from>
      <xdr:col>5</xdr:col>
      <xdr:colOff>44904</xdr:colOff>
      <xdr:row>1</xdr:row>
      <xdr:rowOff>161925</xdr:rowOff>
    </xdr:from>
    <xdr:to>
      <xdr:col>6</xdr:col>
      <xdr:colOff>561975</xdr:colOff>
      <xdr:row>3</xdr:row>
      <xdr:rowOff>104775</xdr:rowOff>
    </xdr:to>
    <xdr:sp macro="" textlink="">
      <xdr:nvSpPr>
        <xdr:cNvPr id="8" name="Arrow: Right 7">
          <a:extLst>
            <a:ext uri="{FF2B5EF4-FFF2-40B4-BE49-F238E27FC236}">
              <a16:creationId xmlns:a16="http://schemas.microsoft.com/office/drawing/2014/main" id="{3717B487-1685-4339-BD31-6F3E2FDB7572}"/>
            </a:ext>
          </a:extLst>
        </xdr:cNvPr>
        <xdr:cNvSpPr/>
      </xdr:nvSpPr>
      <xdr:spPr>
        <a:xfrm>
          <a:off x="5731329" y="1057275"/>
          <a:ext cx="1126671" cy="619125"/>
        </a:xfrm>
        <a:prstGeom prst="rightArrow">
          <a:avLst>
            <a:gd name="adj1" fmla="val 57327"/>
            <a:gd name="adj2" fmla="val 38958"/>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45720" rtlCol="0" anchor="t"/>
        <a:lstStyle/>
        <a:p>
          <a:pPr algn="l"/>
          <a:r>
            <a:rPr lang="en-US" sz="1600" b="0"/>
            <a:t>Details</a:t>
          </a:r>
        </a:p>
      </xdr:txBody>
    </xdr:sp>
    <xdr:clientData/>
  </xdr:twoCellAnchor>
  <xdr:twoCellAnchor editAs="oneCell">
    <xdr:from>
      <xdr:col>4</xdr:col>
      <xdr:colOff>443972</xdr:colOff>
      <xdr:row>32</xdr:row>
      <xdr:rowOff>220133</xdr:rowOff>
    </xdr:from>
    <xdr:to>
      <xdr:col>7</xdr:col>
      <xdr:colOff>1492873</xdr:colOff>
      <xdr:row>45</xdr:row>
      <xdr:rowOff>160867</xdr:rowOff>
    </xdr:to>
    <xdr:pic>
      <xdr:nvPicPr>
        <xdr:cNvPr id="9" name="Picture 8">
          <a:extLst>
            <a:ext uri="{FF2B5EF4-FFF2-40B4-BE49-F238E27FC236}">
              <a16:creationId xmlns:a16="http://schemas.microsoft.com/office/drawing/2014/main" id="{46A3A5A0-4283-48FB-9D90-19968126820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8420" r="14530"/>
        <a:stretch/>
      </xdr:blipFill>
      <xdr:spPr>
        <a:xfrm>
          <a:off x="4914372" y="10837333"/>
          <a:ext cx="4494834" cy="3886201"/>
        </a:xfrm>
        <a:prstGeom prst="rect">
          <a:avLst/>
        </a:prstGeom>
        <a:ln>
          <a:noFill/>
        </a:ln>
        <a:effectLst>
          <a:outerShdw blurRad="139700" dist="88900" dir="2700000" sx="99000" sy="99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7918790</xdr:colOff>
      <xdr:row>0</xdr:row>
      <xdr:rowOff>0</xdr:rowOff>
    </xdr:from>
    <xdr:to>
      <xdr:col>7</xdr:col>
      <xdr:colOff>9672977</xdr:colOff>
      <xdr:row>1</xdr:row>
      <xdr:rowOff>285750</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4A8E4118-CD2A-4D9A-A8F3-6AE7CE83F8B4}"/>
            </a:ext>
          </a:extLst>
        </xdr:cNvPr>
        <xdr:cNvSpPr/>
      </xdr:nvSpPr>
      <xdr:spPr>
        <a:xfrm>
          <a:off x="19158290" y="0"/>
          <a:ext cx="1754187" cy="642938"/>
        </a:xfrm>
        <a:prstGeom prst="left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100"/>
            <a:t>Table of Contents</a:t>
          </a:r>
        </a:p>
      </xdr:txBody>
    </xdr:sp>
    <xdr:clientData/>
  </xdr:twoCellAnchor>
  <xdr:twoCellAnchor editAs="oneCell">
    <xdr:from>
      <xdr:col>7</xdr:col>
      <xdr:colOff>27215</xdr:colOff>
      <xdr:row>14</xdr:row>
      <xdr:rowOff>136072</xdr:rowOff>
    </xdr:from>
    <xdr:to>
      <xdr:col>7</xdr:col>
      <xdr:colOff>5970815</xdr:colOff>
      <xdr:row>24</xdr:row>
      <xdr:rowOff>50347</xdr:rowOff>
    </xdr:to>
    <xdr:pic>
      <xdr:nvPicPr>
        <xdr:cNvPr id="4" name="Picture 3">
          <a:extLst>
            <a:ext uri="{FF2B5EF4-FFF2-40B4-BE49-F238E27FC236}">
              <a16:creationId xmlns:a16="http://schemas.microsoft.com/office/drawing/2014/main" id="{BF6EB8E4-3CCD-407B-8C77-968090194F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13572" y="4517572"/>
          <a:ext cx="5943600" cy="2349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108855</xdr:colOff>
      <xdr:row>0</xdr:row>
      <xdr:rowOff>0</xdr:rowOff>
    </xdr:from>
    <xdr:to>
      <xdr:col>19</xdr:col>
      <xdr:colOff>1035843</xdr:colOff>
      <xdr:row>1</xdr:row>
      <xdr:rowOff>163286</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91C9370C-3E5E-43E7-8AC2-4D1D4B36D62A}"/>
            </a:ext>
          </a:extLst>
        </xdr:cNvPr>
        <xdr:cNvSpPr/>
      </xdr:nvSpPr>
      <xdr:spPr>
        <a:xfrm>
          <a:off x="19373168" y="0"/>
          <a:ext cx="1534206" cy="615724"/>
        </a:xfrm>
        <a:prstGeom prst="left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100"/>
            <a:t>Table of Contents</a:t>
          </a:r>
        </a:p>
      </xdr:txBody>
    </xdr:sp>
    <xdr:clientData/>
  </xdr:twoCellAnchor>
  <xdr:twoCellAnchor>
    <xdr:from>
      <xdr:col>9</xdr:col>
      <xdr:colOff>54429</xdr:colOff>
      <xdr:row>14</xdr:row>
      <xdr:rowOff>149679</xdr:rowOff>
    </xdr:from>
    <xdr:to>
      <xdr:col>18</xdr:col>
      <xdr:colOff>133350</xdr:colOff>
      <xdr:row>31</xdr:row>
      <xdr:rowOff>9525</xdr:rowOff>
    </xdr:to>
    <xdr:grpSp>
      <xdr:nvGrpSpPr>
        <xdr:cNvPr id="6" name="Group 5">
          <a:extLst>
            <a:ext uri="{FF2B5EF4-FFF2-40B4-BE49-F238E27FC236}">
              <a16:creationId xmlns:a16="http://schemas.microsoft.com/office/drawing/2014/main" id="{012443BF-FBD0-44A0-892C-0C881E842F9C}"/>
            </a:ext>
          </a:extLst>
        </xdr:cNvPr>
        <xdr:cNvGrpSpPr/>
      </xdr:nvGrpSpPr>
      <xdr:grpSpPr>
        <a:xfrm>
          <a:off x="11008179" y="5031242"/>
          <a:ext cx="8389484" cy="4634252"/>
          <a:chOff x="10872107" y="5048250"/>
          <a:chExt cx="7001256" cy="3987642"/>
        </a:xfrm>
      </xdr:grpSpPr>
      <xdr:pic>
        <xdr:nvPicPr>
          <xdr:cNvPr id="4" name="Picture 3">
            <a:extLst>
              <a:ext uri="{FF2B5EF4-FFF2-40B4-BE49-F238E27FC236}">
                <a16:creationId xmlns:a16="http://schemas.microsoft.com/office/drawing/2014/main" id="{06D07832-3B49-4BC3-BAC9-EC35B3FCC07B}"/>
              </a:ext>
            </a:extLst>
          </xdr:cNvPr>
          <xdr:cNvPicPr>
            <a:picLocks noChangeAspect="1"/>
          </xdr:cNvPicPr>
        </xdr:nvPicPr>
        <xdr:blipFill rotWithShape="1">
          <a:blip xmlns:r="http://schemas.openxmlformats.org/officeDocument/2006/relationships" r:embed="rId2"/>
          <a:srcRect t="29359"/>
          <a:stretch/>
        </xdr:blipFill>
        <xdr:spPr>
          <a:xfrm>
            <a:off x="10872107" y="5048250"/>
            <a:ext cx="7001256" cy="3987642"/>
          </a:xfrm>
          <a:prstGeom prst="rect">
            <a:avLst/>
          </a:prstGeom>
        </xdr:spPr>
      </xdr:pic>
      <xdr:pic>
        <xdr:nvPicPr>
          <xdr:cNvPr id="5" name="Graphic 4" descr="foliage">
            <a:extLst>
              <a:ext uri="{FF2B5EF4-FFF2-40B4-BE49-F238E27FC236}">
                <a16:creationId xmlns:a16="http://schemas.microsoft.com/office/drawing/2014/main" id="{CC1B4459-D6F7-412D-8BCD-404F6B027F4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rcRect/>
          <a:stretch>
            <a:fillRect/>
          </a:stretch>
        </xdr:blipFill>
        <xdr:spPr>
          <a:xfrm>
            <a:off x="15869454" y="6608199"/>
            <a:ext cx="513772" cy="513772"/>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290850</xdr:colOff>
      <xdr:row>0</xdr:row>
      <xdr:rowOff>0</xdr:rowOff>
    </xdr:from>
    <xdr:to>
      <xdr:col>9</xdr:col>
      <xdr:colOff>1134494</xdr:colOff>
      <xdr:row>1</xdr:row>
      <xdr:rowOff>231322</xdr:rowOff>
    </xdr:to>
    <xdr:sp macro="" textlink="">
      <xdr:nvSpPr>
        <xdr:cNvPr id="2" name="Arrow: Left 1">
          <a:hlinkClick xmlns:r="http://schemas.openxmlformats.org/officeDocument/2006/relationships" r:id="rId1"/>
          <a:extLst>
            <a:ext uri="{FF2B5EF4-FFF2-40B4-BE49-F238E27FC236}">
              <a16:creationId xmlns:a16="http://schemas.microsoft.com/office/drawing/2014/main" id="{8F578F93-CF9A-4547-BD55-CE903C39C34D}"/>
            </a:ext>
          </a:extLst>
        </xdr:cNvPr>
        <xdr:cNvSpPr/>
      </xdr:nvSpPr>
      <xdr:spPr>
        <a:xfrm>
          <a:off x="12316163" y="0"/>
          <a:ext cx="1450862" cy="528978"/>
        </a:xfrm>
        <a:prstGeom prst="left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100"/>
            <a:t>Table of Contents</a:t>
          </a:r>
        </a:p>
      </xdr:txBody>
    </xdr:sp>
    <xdr:clientData/>
  </xdr:twoCellAnchor>
  <xdr:twoCellAnchor editAs="oneCell">
    <xdr:from>
      <xdr:col>4</xdr:col>
      <xdr:colOff>497038</xdr:colOff>
      <xdr:row>6</xdr:row>
      <xdr:rowOff>190499</xdr:rowOff>
    </xdr:from>
    <xdr:to>
      <xdr:col>7</xdr:col>
      <xdr:colOff>504825</xdr:colOff>
      <xdr:row>21</xdr:row>
      <xdr:rowOff>23813</xdr:rowOff>
    </xdr:to>
    <xdr:pic>
      <xdr:nvPicPr>
        <xdr:cNvPr id="6" name="Picture 5">
          <a:extLst>
            <a:ext uri="{FF2B5EF4-FFF2-40B4-BE49-F238E27FC236}">
              <a16:creationId xmlns:a16="http://schemas.microsoft.com/office/drawing/2014/main" id="{B02186DA-4ED2-4A1F-A119-FFCA63062F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35813" y="1838324"/>
          <a:ext cx="5322737" cy="3424239"/>
        </a:xfrm>
        <a:prstGeom prst="rect">
          <a:avLst/>
        </a:prstGeom>
        <a:ln>
          <a:noFill/>
        </a:ln>
        <a:effectLst>
          <a:outerShdw blurRad="254000" dist="114300" dir="2700000" sx="98000" sy="98000" algn="tl" rotWithShape="0">
            <a:srgbClr val="333333">
              <a:alpha val="65000"/>
            </a:srgbClr>
          </a:outerShdw>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957620</xdr:colOff>
      <xdr:row>0</xdr:row>
      <xdr:rowOff>0</xdr:rowOff>
    </xdr:from>
    <xdr:to>
      <xdr:col>9</xdr:col>
      <xdr:colOff>806451</xdr:colOff>
      <xdr:row>8</xdr:row>
      <xdr:rowOff>163125</xdr:rowOff>
    </xdr:to>
    <xdr:pic>
      <xdr:nvPicPr>
        <xdr:cNvPr id="3" name="Picture 2">
          <a:extLst>
            <a:ext uri="{FF2B5EF4-FFF2-40B4-BE49-F238E27FC236}">
              <a16:creationId xmlns:a16="http://schemas.microsoft.com/office/drawing/2014/main" id="{169DDD5F-64B6-4F47-8E7D-F3B4A251A2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420" r="14530"/>
        <a:stretch/>
      </xdr:blipFill>
      <xdr:spPr>
        <a:xfrm>
          <a:off x="9822220" y="0"/>
          <a:ext cx="3468331" cy="3096825"/>
        </a:xfrm>
        <a:prstGeom prst="rect">
          <a:avLst/>
        </a:prstGeom>
        <a:ln>
          <a:noFill/>
        </a:ln>
        <a:effectLst>
          <a:outerShdw blurRad="139700" dist="88900" dir="2700000" sx="99000" sy="99000" algn="tl" rotWithShape="0">
            <a:srgbClr val="333333">
              <a:alpha val="65000"/>
            </a:srgbClr>
          </a:outerShdw>
        </a:effectLst>
      </xdr:spPr>
    </xdr:pic>
    <xdr:clientData/>
  </xdr:twoCellAnchor>
  <xdr:twoCellAnchor>
    <xdr:from>
      <xdr:col>14</xdr:col>
      <xdr:colOff>639535</xdr:colOff>
      <xdr:row>0</xdr:row>
      <xdr:rowOff>81644</xdr:rowOff>
    </xdr:from>
    <xdr:to>
      <xdr:col>15</xdr:col>
      <xdr:colOff>1061356</xdr:colOff>
      <xdr:row>1</xdr:row>
      <xdr:rowOff>68037</xdr:rowOff>
    </xdr:to>
    <xdr:sp macro="" textlink="">
      <xdr:nvSpPr>
        <xdr:cNvPr id="5" name="Arrow: Left 4">
          <a:hlinkClick xmlns:r="http://schemas.openxmlformats.org/officeDocument/2006/relationships" r:id="rId2"/>
          <a:extLst>
            <a:ext uri="{FF2B5EF4-FFF2-40B4-BE49-F238E27FC236}">
              <a16:creationId xmlns:a16="http://schemas.microsoft.com/office/drawing/2014/main" id="{231669B7-E3C3-40F8-B7C1-C7EF066938EA}"/>
            </a:ext>
          </a:extLst>
        </xdr:cNvPr>
        <xdr:cNvSpPr/>
      </xdr:nvSpPr>
      <xdr:spPr>
        <a:xfrm>
          <a:off x="17838964" y="81644"/>
          <a:ext cx="1592035" cy="734786"/>
        </a:xfrm>
        <a:prstGeom prst="leftArrow">
          <a:avLst/>
        </a:prstGeom>
        <a:solidFill>
          <a:schemeClr val="accent6">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en-US" sz="1100"/>
            <a:t>Table of Contents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4D8B-EE0F-4F97-8EB4-5FA8E893DC9C}">
  <sheetPr>
    <tabColor theme="9"/>
  </sheetPr>
  <dimension ref="A1:E33"/>
  <sheetViews>
    <sheetView tabSelected="1" zoomScale="80" zoomScaleNormal="80" workbookViewId="0">
      <selection sqref="A1:D1"/>
    </sheetView>
  </sheetViews>
  <sheetFormatPr defaultRowHeight="15" x14ac:dyDescent="0.25"/>
  <cols>
    <col min="1" max="1" width="52.5703125" customWidth="1"/>
    <col min="2" max="2" width="38.85546875" customWidth="1"/>
    <col min="3" max="3" width="6.140625" customWidth="1"/>
    <col min="4" max="4" width="22.42578125" customWidth="1"/>
    <col min="5" max="5" width="35" customWidth="1"/>
  </cols>
  <sheetData>
    <row r="1" spans="1:5" s="232" customFormat="1" ht="33" customHeight="1" x14ac:dyDescent="0.25">
      <c r="A1" s="369" t="s">
        <v>292</v>
      </c>
      <c r="B1" s="369"/>
      <c r="C1" s="369"/>
      <c r="D1" s="369"/>
    </row>
    <row r="2" spans="1:5" ht="21" x14ac:dyDescent="0.35">
      <c r="A2" s="66" t="s">
        <v>1</v>
      </c>
      <c r="B2" s="2"/>
      <c r="C2" s="2"/>
      <c r="D2" s="67">
        <v>45839</v>
      </c>
    </row>
    <row r="3" spans="1:5" ht="21" x14ac:dyDescent="0.35">
      <c r="A3" s="339" t="s">
        <v>197</v>
      </c>
      <c r="B3" s="2"/>
      <c r="C3" s="2"/>
      <c r="D3" s="67"/>
    </row>
    <row r="4" spans="1:5" ht="15.75" thickBot="1" x14ac:dyDescent="0.3">
      <c r="A4" s="2"/>
      <c r="B4" s="2"/>
      <c r="C4" s="2"/>
      <c r="D4" s="2"/>
    </row>
    <row r="5" spans="1:5" s="3" customFormat="1" ht="30.75" customHeight="1" x14ac:dyDescent="0.3">
      <c r="A5" s="234" t="s">
        <v>0</v>
      </c>
      <c r="B5" s="376" t="s">
        <v>58</v>
      </c>
      <c r="C5" s="376"/>
      <c r="D5" s="377"/>
      <c r="E5" s="349"/>
    </row>
    <row r="6" spans="1:5" s="3" customFormat="1" ht="21.75" customHeight="1" x14ac:dyDescent="0.25">
      <c r="A6" s="235" t="s">
        <v>179</v>
      </c>
      <c r="B6" s="371" t="s">
        <v>172</v>
      </c>
      <c r="C6" s="371"/>
      <c r="D6" s="372"/>
      <c r="E6" s="350"/>
    </row>
    <row r="7" spans="1:5" s="3" customFormat="1" ht="21.75" customHeight="1" x14ac:dyDescent="0.25">
      <c r="A7" s="235" t="s">
        <v>181</v>
      </c>
      <c r="B7" s="371" t="s">
        <v>177</v>
      </c>
      <c r="C7" s="371"/>
      <c r="D7" s="372"/>
      <c r="E7" s="351"/>
    </row>
    <row r="8" spans="1:5" s="3" customFormat="1" ht="21.75" customHeight="1" x14ac:dyDescent="0.25">
      <c r="A8" s="235" t="s">
        <v>196</v>
      </c>
      <c r="B8" s="371" t="s">
        <v>178</v>
      </c>
      <c r="C8" s="371"/>
      <c r="D8" s="372"/>
      <c r="E8" s="350"/>
    </row>
    <row r="9" spans="1:5" s="3" customFormat="1" ht="21.75" customHeight="1" x14ac:dyDescent="0.25">
      <c r="A9" s="235" t="s">
        <v>180</v>
      </c>
      <c r="B9" s="371" t="s">
        <v>200</v>
      </c>
      <c r="C9" s="371"/>
      <c r="D9" s="372"/>
      <c r="E9" s="350"/>
    </row>
    <row r="10" spans="1:5" s="3" customFormat="1" ht="21.75" customHeight="1" thickBot="1" x14ac:dyDescent="0.3">
      <c r="A10" s="236" t="s">
        <v>182</v>
      </c>
      <c r="B10" s="373" t="s">
        <v>173</v>
      </c>
      <c r="C10" s="373"/>
      <c r="D10" s="374"/>
      <c r="E10" s="350"/>
    </row>
    <row r="11" spans="1:5" s="3" customFormat="1" ht="16.5" customHeight="1" x14ac:dyDescent="0.25">
      <c r="A11" s="22"/>
      <c r="B11" s="22"/>
      <c r="C11" s="22"/>
      <c r="D11" s="22"/>
    </row>
    <row r="12" spans="1:5" ht="26.25" customHeight="1" x14ac:dyDescent="0.25">
      <c r="A12" s="76" t="s">
        <v>80</v>
      </c>
      <c r="B12" s="55"/>
      <c r="C12" s="55"/>
      <c r="D12" s="55"/>
    </row>
    <row r="13" spans="1:5" s="3" customFormat="1" ht="29.25" customHeight="1" x14ac:dyDescent="0.25">
      <c r="A13" s="229" t="s">
        <v>18</v>
      </c>
      <c r="B13" s="22"/>
      <c r="C13" s="22"/>
      <c r="D13" s="22"/>
    </row>
    <row r="14" spans="1:5" s="231" customFormat="1" ht="25.5" customHeight="1" x14ac:dyDescent="0.25">
      <c r="A14" s="230" t="s">
        <v>3</v>
      </c>
      <c r="B14" s="375" t="s">
        <v>2</v>
      </c>
      <c r="C14" s="375"/>
      <c r="D14" s="375"/>
    </row>
    <row r="15" spans="1:5" s="228" customFormat="1" ht="21" customHeight="1" x14ac:dyDescent="0.3">
      <c r="A15" s="227" t="s">
        <v>5</v>
      </c>
      <c r="B15" s="370" t="s">
        <v>4</v>
      </c>
      <c r="C15" s="370"/>
      <c r="D15" s="370"/>
    </row>
    <row r="16" spans="1:5" s="228" customFormat="1" ht="19.5" customHeight="1" x14ac:dyDescent="0.3">
      <c r="A16" s="227" t="s">
        <v>7</v>
      </c>
      <c r="B16" s="370" t="s">
        <v>6</v>
      </c>
      <c r="C16" s="370"/>
      <c r="D16" s="370"/>
    </row>
    <row r="17" spans="1:4" s="228" customFormat="1" ht="19.5" customHeight="1" x14ac:dyDescent="0.3">
      <c r="A17" s="227" t="s">
        <v>9</v>
      </c>
      <c r="B17" s="370" t="s">
        <v>8</v>
      </c>
      <c r="C17" s="370"/>
      <c r="D17" s="370"/>
    </row>
    <row r="18" spans="1:4" s="228" customFormat="1" ht="19.5" customHeight="1" x14ac:dyDescent="0.3">
      <c r="A18" s="227" t="s">
        <v>11</v>
      </c>
      <c r="B18" s="370" t="s">
        <v>10</v>
      </c>
      <c r="C18" s="370"/>
      <c r="D18" s="370"/>
    </row>
    <row r="19" spans="1:4" s="228" customFormat="1" ht="19.5" customHeight="1" x14ac:dyDescent="0.3">
      <c r="A19" s="227" t="s">
        <v>17</v>
      </c>
      <c r="B19" s="370" t="s">
        <v>12</v>
      </c>
      <c r="C19" s="370"/>
      <c r="D19" s="370"/>
    </row>
    <row r="20" spans="1:4" s="228" customFormat="1" ht="19.5" customHeight="1" x14ac:dyDescent="0.3">
      <c r="A20" s="227" t="s">
        <v>14</v>
      </c>
      <c r="B20" s="370" t="s">
        <v>13</v>
      </c>
      <c r="C20" s="370"/>
      <c r="D20" s="370"/>
    </row>
    <row r="21" spans="1:4" s="228" customFormat="1" ht="19.5" customHeight="1" x14ac:dyDescent="0.3">
      <c r="A21" s="227"/>
      <c r="B21" s="370" t="s">
        <v>15</v>
      </c>
      <c r="C21" s="370"/>
      <c r="D21" s="370"/>
    </row>
    <row r="22" spans="1:4" s="228" customFormat="1" ht="19.5" customHeight="1" x14ac:dyDescent="0.3">
      <c r="A22" s="227"/>
      <c r="B22" s="370" t="s">
        <v>16</v>
      </c>
      <c r="C22" s="370"/>
      <c r="D22" s="370"/>
    </row>
    <row r="23" spans="1:4" x14ac:dyDescent="0.25">
      <c r="A23" s="2"/>
      <c r="B23" s="2"/>
      <c r="C23" s="2"/>
      <c r="D23" s="2"/>
    </row>
    <row r="24" spans="1:4" s="3" customFormat="1" ht="20.25" customHeight="1" x14ac:dyDescent="0.25">
      <c r="A24" s="22"/>
      <c r="B24" s="22"/>
      <c r="C24" s="22"/>
      <c r="D24" s="22"/>
    </row>
    <row r="25" spans="1:4" s="3" customFormat="1" ht="20.25" customHeight="1" x14ac:dyDescent="0.25">
      <c r="A25" s="22"/>
      <c r="B25" s="22"/>
      <c r="C25" s="22"/>
      <c r="D25" s="22"/>
    </row>
    <row r="26" spans="1:4" s="3" customFormat="1" ht="20.25" customHeight="1" x14ac:dyDescent="0.25">
      <c r="A26" s="22"/>
      <c r="B26" s="22"/>
      <c r="C26" s="22"/>
      <c r="D26" s="22"/>
    </row>
    <row r="27" spans="1:4" s="3" customFormat="1" ht="20.25" customHeight="1" x14ac:dyDescent="0.25">
      <c r="A27" s="22"/>
      <c r="B27" s="22"/>
      <c r="C27" s="22"/>
      <c r="D27" s="22"/>
    </row>
    <row r="28" spans="1:4" s="3" customFormat="1" ht="20.25" customHeight="1" x14ac:dyDescent="0.25">
      <c r="A28" s="22"/>
      <c r="B28" s="22"/>
      <c r="C28" s="22"/>
      <c r="D28" s="22"/>
    </row>
    <row r="29" spans="1:4" s="3" customFormat="1" ht="20.25" customHeight="1" x14ac:dyDescent="0.25">
      <c r="A29" s="22"/>
      <c r="B29" s="22"/>
      <c r="C29" s="22"/>
      <c r="D29" s="22"/>
    </row>
    <row r="30" spans="1:4" x14ac:dyDescent="0.25">
      <c r="A30" s="2"/>
      <c r="B30" s="2"/>
      <c r="C30" s="2"/>
      <c r="D30" s="2"/>
    </row>
    <row r="31" spans="1:4" ht="25.5" customHeight="1" x14ac:dyDescent="0.25">
      <c r="A31" s="2"/>
      <c r="B31" s="2"/>
      <c r="C31" s="2"/>
      <c r="D31" s="2"/>
    </row>
    <row r="32" spans="1:4" x14ac:dyDescent="0.25">
      <c r="A32" s="2"/>
      <c r="B32" s="2"/>
      <c r="C32" s="2"/>
      <c r="D32" s="2"/>
    </row>
    <row r="33" spans="1:4" x14ac:dyDescent="0.25">
      <c r="A33" s="2"/>
      <c r="B33" s="2"/>
      <c r="C33" s="2"/>
      <c r="D33" s="2"/>
    </row>
  </sheetData>
  <mergeCells count="16">
    <mergeCell ref="A1:D1"/>
    <mergeCell ref="B20:D20"/>
    <mergeCell ref="B21:D21"/>
    <mergeCell ref="B22:D22"/>
    <mergeCell ref="B6:D6"/>
    <mergeCell ref="B10:D10"/>
    <mergeCell ref="B14:D14"/>
    <mergeCell ref="B15:D15"/>
    <mergeCell ref="B16:D16"/>
    <mergeCell ref="B17:D17"/>
    <mergeCell ref="B18:D18"/>
    <mergeCell ref="B5:D5"/>
    <mergeCell ref="B9:D9"/>
    <mergeCell ref="B7:D7"/>
    <mergeCell ref="B8:D8"/>
    <mergeCell ref="B19:D19"/>
  </mergeCells>
  <hyperlinks>
    <hyperlink ref="A6" location="Summary!A1" display="Agribusiness Summary" xr:uid="{828BD795-5EC4-4ECE-9D4B-A24E66F8E20B}"/>
    <hyperlink ref="A9" location="'Detailed Ag Census Data'!A1" display="Detailed Ag Census Data" xr:uid="{C27CE226-8DB2-4FCC-8AE9-65CA646BF2F4}"/>
    <hyperlink ref="A7" location="'Detailed Direct Industry Data'!A1" display="Detailed Direct Industry Data" xr:uid="{991D03EF-D455-476D-9D11-2C7716B11FCC}"/>
    <hyperlink ref="A8" location="'Detailed Economic Contribution'!A1" display="Detailed Economic Data" xr:uid="{63D7855A-4649-456C-B59B-4C085B041DF5}"/>
    <hyperlink ref="A10" location="'Detailed County Census Data'!A1" display="Detailed County Census Data" xr:uid="{4E5B9D16-A07C-4674-A29F-ED8C27E496C1}"/>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C3CE2-43EF-4701-A842-C8BAA6DADC72}">
  <sheetPr>
    <pageSetUpPr fitToPage="1"/>
  </sheetPr>
  <dimension ref="A1:N49"/>
  <sheetViews>
    <sheetView zoomScale="90" zoomScaleNormal="90" workbookViewId="0">
      <selection sqref="A1:K1"/>
    </sheetView>
  </sheetViews>
  <sheetFormatPr defaultRowHeight="15" x14ac:dyDescent="0.25"/>
  <cols>
    <col min="1" max="1" width="19.28515625" customWidth="1"/>
    <col min="2" max="2" width="18.85546875" bestFit="1" customWidth="1"/>
    <col min="3" max="3" width="15.5703125" customWidth="1"/>
    <col min="4" max="4" width="11.28515625" bestFit="1" customWidth="1"/>
    <col min="5" max="5" width="32.42578125" customWidth="1"/>
    <col min="8" max="8" width="53.7109375" customWidth="1"/>
    <col min="9" max="9" width="18.140625" customWidth="1"/>
    <col min="10" max="10" width="19.28515625" customWidth="1"/>
    <col min="11" max="11" width="20.5703125" customWidth="1"/>
  </cols>
  <sheetData>
    <row r="1" spans="1:11" s="3" customFormat="1" ht="71.25" customHeight="1" x14ac:dyDescent="0.25">
      <c r="A1" s="379" t="s">
        <v>293</v>
      </c>
      <c r="B1" s="379"/>
      <c r="C1" s="379"/>
      <c r="D1" s="379"/>
      <c r="E1" s="379"/>
      <c r="F1" s="379"/>
      <c r="G1" s="379"/>
      <c r="H1" s="379"/>
      <c r="I1" s="379"/>
      <c r="J1" s="379"/>
      <c r="K1" s="379"/>
    </row>
    <row r="2" spans="1:11" ht="23.45" customHeight="1" thickBot="1" x14ac:dyDescent="0.3">
      <c r="A2" s="2"/>
      <c r="B2" s="2"/>
      <c r="C2" s="2"/>
      <c r="D2" s="2"/>
      <c r="E2" s="2"/>
      <c r="F2" s="2"/>
      <c r="G2" s="2"/>
      <c r="H2" s="2"/>
      <c r="I2" s="2"/>
      <c r="J2" s="2"/>
      <c r="K2" s="2"/>
    </row>
    <row r="3" spans="1:11" s="3" customFormat="1" ht="30" customHeight="1" x14ac:dyDescent="0.25">
      <c r="A3" s="248" t="s">
        <v>241</v>
      </c>
      <c r="B3" s="239"/>
      <c r="C3" s="239"/>
      <c r="D3" s="239"/>
      <c r="E3" s="240"/>
      <c r="F3" s="22"/>
      <c r="G3" s="22"/>
      <c r="H3" s="380" t="s">
        <v>183</v>
      </c>
      <c r="I3" s="381"/>
      <c r="J3" s="381"/>
      <c r="K3" s="382"/>
    </row>
    <row r="4" spans="1:11" s="3" customFormat="1" ht="25.9" customHeight="1" x14ac:dyDescent="0.25">
      <c r="A4" s="319" t="s">
        <v>239</v>
      </c>
      <c r="B4" s="320"/>
      <c r="C4" s="320"/>
      <c r="D4" s="320"/>
      <c r="E4" s="321"/>
      <c r="F4" s="22"/>
      <c r="G4" s="22"/>
      <c r="H4" s="383" t="s">
        <v>195</v>
      </c>
      <c r="I4" s="384"/>
      <c r="J4" s="384"/>
      <c r="K4" s="385"/>
    </row>
    <row r="5" spans="1:11" s="3" customFormat="1" ht="25.9" customHeight="1" thickBot="1" x14ac:dyDescent="0.35">
      <c r="A5" s="322" t="s">
        <v>240</v>
      </c>
      <c r="B5" s="323"/>
      <c r="C5" s="323"/>
      <c r="D5" s="323"/>
      <c r="E5" s="324"/>
      <c r="F5" s="22"/>
      <c r="G5" s="22"/>
      <c r="H5" s="330"/>
      <c r="I5" s="335" t="s">
        <v>51</v>
      </c>
      <c r="J5" s="335" t="s">
        <v>52</v>
      </c>
      <c r="K5" s="331" t="s">
        <v>53</v>
      </c>
    </row>
    <row r="6" spans="1:11" s="3" customFormat="1" ht="29.25" customHeight="1" thickBot="1" x14ac:dyDescent="0.3">
      <c r="A6" s="392" t="s">
        <v>280</v>
      </c>
      <c r="B6" s="392"/>
      <c r="C6" s="392"/>
      <c r="D6" s="392"/>
      <c r="E6" s="392"/>
      <c r="F6" s="22"/>
      <c r="G6" s="22"/>
      <c r="H6" s="332" t="s">
        <v>176</v>
      </c>
      <c r="I6" s="333">
        <v>93207</v>
      </c>
      <c r="J6" s="333" t="s">
        <v>244</v>
      </c>
      <c r="K6" s="336" t="s">
        <v>245</v>
      </c>
    </row>
    <row r="7" spans="1:11" s="3" customFormat="1" ht="22.5" customHeight="1" x14ac:dyDescent="0.25">
      <c r="A7" s="229"/>
      <c r="B7" s="229"/>
      <c r="C7" s="229"/>
      <c r="D7" s="229"/>
      <c r="E7" s="229"/>
      <c r="F7" s="22"/>
      <c r="G7" s="22"/>
      <c r="H7" s="252" t="s">
        <v>50</v>
      </c>
      <c r="I7" s="253">
        <v>15807</v>
      </c>
      <c r="J7" s="334" t="s">
        <v>247</v>
      </c>
      <c r="K7" s="334" t="s">
        <v>246</v>
      </c>
    </row>
    <row r="8" spans="1:11" s="3" customFormat="1" ht="17.25" customHeight="1" x14ac:dyDescent="0.25">
      <c r="A8" s="229"/>
      <c r="B8" s="229"/>
      <c r="C8" s="229"/>
      <c r="D8" s="229"/>
      <c r="E8" s="229"/>
      <c r="F8" s="22"/>
      <c r="G8" s="22"/>
      <c r="H8" s="250" t="s">
        <v>194</v>
      </c>
      <c r="I8" s="254"/>
      <c r="J8" s="261"/>
      <c r="K8" s="261"/>
    </row>
    <row r="9" spans="1:11" s="3" customFormat="1" ht="22.5" customHeight="1" x14ac:dyDescent="0.25">
      <c r="A9" s="238" t="s">
        <v>103</v>
      </c>
      <c r="B9" s="249"/>
      <c r="C9" s="249"/>
      <c r="D9" s="249"/>
      <c r="E9" s="54"/>
      <c r="F9" s="22"/>
      <c r="G9" s="22"/>
      <c r="H9" s="251" t="s">
        <v>48</v>
      </c>
      <c r="I9" s="253">
        <v>15801</v>
      </c>
      <c r="J9" s="334" t="s">
        <v>248</v>
      </c>
      <c r="K9" s="334" t="s">
        <v>249</v>
      </c>
    </row>
    <row r="10" spans="1:11" s="3" customFormat="1" ht="23.25" customHeight="1" x14ac:dyDescent="0.25">
      <c r="A10" s="229" t="s">
        <v>278</v>
      </c>
      <c r="B10" s="229"/>
      <c r="C10" s="229"/>
      <c r="D10" s="229"/>
      <c r="E10" s="22"/>
      <c r="F10" s="22"/>
      <c r="G10" s="22"/>
      <c r="H10" s="250" t="s">
        <v>193</v>
      </c>
      <c r="I10" s="254"/>
      <c r="J10" s="261"/>
      <c r="K10" s="261"/>
    </row>
    <row r="11" spans="1:11" s="3" customFormat="1" ht="24.75" customHeight="1" x14ac:dyDescent="0.25">
      <c r="A11" s="229" t="s">
        <v>201</v>
      </c>
      <c r="B11" s="229"/>
      <c r="C11" s="229"/>
      <c r="D11" s="229"/>
      <c r="E11" s="22"/>
      <c r="F11" s="22"/>
      <c r="G11" s="22"/>
      <c r="H11" s="251" t="s">
        <v>49</v>
      </c>
      <c r="I11" s="253">
        <v>6027</v>
      </c>
      <c r="J11" s="334" t="s">
        <v>250</v>
      </c>
      <c r="K11" s="334" t="s">
        <v>251</v>
      </c>
    </row>
    <row r="12" spans="1:11" s="3" customFormat="1" ht="24.75" customHeight="1" x14ac:dyDescent="0.3">
      <c r="A12" s="229" t="s">
        <v>202</v>
      </c>
      <c r="B12" s="233"/>
      <c r="C12" s="233"/>
      <c r="D12" s="233"/>
      <c r="E12" s="2"/>
      <c r="F12" s="22"/>
      <c r="G12" s="22"/>
      <c r="H12" s="250" t="s">
        <v>192</v>
      </c>
      <c r="I12" s="254"/>
      <c r="J12" s="261"/>
      <c r="K12" s="261"/>
    </row>
    <row r="13" spans="1:11" s="3" customFormat="1" ht="24.75" customHeight="1" x14ac:dyDescent="0.3">
      <c r="A13" s="275" t="s">
        <v>277</v>
      </c>
      <c r="B13" s="258"/>
      <c r="C13" s="258"/>
      <c r="D13" s="258"/>
      <c r="E13" s="259"/>
      <c r="F13" s="22"/>
      <c r="G13" s="22"/>
      <c r="H13" s="251" t="s">
        <v>47</v>
      </c>
      <c r="I13" s="253">
        <v>55572</v>
      </c>
      <c r="J13" s="334" t="s">
        <v>252</v>
      </c>
      <c r="K13" s="334" t="s">
        <v>253</v>
      </c>
    </row>
    <row r="14" spans="1:11" s="3" customFormat="1" ht="27.6" customHeight="1" x14ac:dyDescent="0.3">
      <c r="A14" s="275" t="s">
        <v>207</v>
      </c>
      <c r="B14" s="258"/>
      <c r="C14" s="258"/>
      <c r="D14" s="258"/>
      <c r="E14" s="259"/>
      <c r="F14" s="22"/>
      <c r="G14" s="22"/>
      <c r="H14" s="250" t="s">
        <v>211</v>
      </c>
      <c r="I14" s="100"/>
      <c r="J14" s="100"/>
      <c r="K14" s="100"/>
    </row>
    <row r="15" spans="1:11" s="3" customFormat="1" ht="24.75" customHeight="1" x14ac:dyDescent="0.3">
      <c r="A15" s="275" t="s">
        <v>208</v>
      </c>
      <c r="B15" s="258"/>
      <c r="C15" s="258"/>
      <c r="D15" s="258"/>
      <c r="E15" s="259"/>
      <c r="F15" s="22"/>
      <c r="G15" s="22"/>
      <c r="H15" s="22"/>
      <c r="I15" s="22"/>
      <c r="J15" s="22"/>
      <c r="K15" s="22"/>
    </row>
    <row r="16" spans="1:11" s="3" customFormat="1" ht="24.75" customHeight="1" x14ac:dyDescent="0.3">
      <c r="A16" s="275" t="s">
        <v>209</v>
      </c>
      <c r="B16" s="258"/>
      <c r="C16" s="258"/>
      <c r="D16" s="258"/>
      <c r="E16" s="259"/>
      <c r="F16" s="22"/>
      <c r="G16" s="22"/>
      <c r="H16" s="22"/>
      <c r="I16" s="22"/>
      <c r="J16" s="22"/>
      <c r="K16" s="22"/>
    </row>
    <row r="17" spans="1:14" s="3" customFormat="1" ht="24.75" customHeight="1" x14ac:dyDescent="0.3">
      <c r="A17" s="275" t="s">
        <v>210</v>
      </c>
      <c r="B17" s="258"/>
      <c r="C17" s="258"/>
      <c r="D17" s="258"/>
      <c r="E17" s="259"/>
      <c r="F17" s="22"/>
      <c r="G17" s="22"/>
      <c r="H17" s="22"/>
      <c r="I17" s="22"/>
      <c r="J17" s="22"/>
      <c r="K17" s="22"/>
    </row>
    <row r="18" spans="1:14" ht="24.75" customHeight="1" x14ac:dyDescent="0.25">
      <c r="A18" s="275" t="s">
        <v>291</v>
      </c>
      <c r="B18" s="2"/>
      <c r="C18" s="2"/>
      <c r="D18" s="2"/>
      <c r="E18" s="2"/>
      <c r="F18" s="2"/>
      <c r="G18" s="2"/>
      <c r="H18" s="2"/>
      <c r="I18" s="2"/>
      <c r="J18" s="2"/>
      <c r="K18" s="2"/>
    </row>
    <row r="19" spans="1:14" ht="27" customHeight="1" thickBot="1" x14ac:dyDescent="0.3">
      <c r="A19" s="354" t="s">
        <v>276</v>
      </c>
      <c r="B19" s="2"/>
      <c r="C19" s="2"/>
      <c r="D19" s="2"/>
      <c r="E19" s="2"/>
      <c r="F19" s="2"/>
      <c r="G19" s="2"/>
      <c r="H19" s="2"/>
      <c r="I19" s="2"/>
      <c r="J19" s="2"/>
      <c r="K19" s="2"/>
    </row>
    <row r="20" spans="1:14" ht="25.15" customHeight="1" x14ac:dyDescent="0.25">
      <c r="A20" s="238" t="s">
        <v>107</v>
      </c>
      <c r="B20" s="71"/>
      <c r="C20" s="71"/>
      <c r="D20" s="71"/>
      <c r="E20" s="71"/>
      <c r="F20" s="2"/>
      <c r="G20" s="2"/>
      <c r="H20" s="386" t="s">
        <v>184</v>
      </c>
      <c r="I20" s="387"/>
      <c r="J20" s="387"/>
      <c r="K20" s="388"/>
    </row>
    <row r="21" spans="1:14" ht="25.15" customHeight="1" x14ac:dyDescent="0.25">
      <c r="A21" s="286" t="s">
        <v>82</v>
      </c>
      <c r="B21" s="286"/>
      <c r="C21" s="229"/>
      <c r="D21" s="229" t="s">
        <v>218</v>
      </c>
      <c r="E21" s="229"/>
      <c r="F21" s="2"/>
      <c r="G21" s="2"/>
      <c r="H21" s="389" t="s">
        <v>254</v>
      </c>
      <c r="I21" s="390"/>
      <c r="J21" s="390"/>
      <c r="K21" s="391"/>
    </row>
    <row r="22" spans="1:14" ht="25.15" customHeight="1" x14ac:dyDescent="0.3">
      <c r="A22" s="286" t="s">
        <v>216</v>
      </c>
      <c r="B22" s="286"/>
      <c r="C22" s="229"/>
      <c r="D22" s="229" t="s">
        <v>104</v>
      </c>
      <c r="E22" s="229"/>
      <c r="F22" s="2"/>
      <c r="G22" s="2"/>
      <c r="H22" s="325"/>
      <c r="I22" s="337" t="s">
        <v>51</v>
      </c>
      <c r="J22" s="337" t="s">
        <v>52</v>
      </c>
      <c r="K22" s="326" t="s">
        <v>53</v>
      </c>
    </row>
    <row r="23" spans="1:14" ht="25.15" customHeight="1" thickBot="1" x14ac:dyDescent="0.3">
      <c r="A23" s="286" t="s">
        <v>106</v>
      </c>
      <c r="B23" s="286"/>
      <c r="C23" s="229"/>
      <c r="D23" s="229" t="s">
        <v>217</v>
      </c>
      <c r="E23" s="229"/>
      <c r="F23" s="2"/>
      <c r="G23" s="2"/>
      <c r="H23" s="327" t="s">
        <v>191</v>
      </c>
      <c r="I23" s="328">
        <f>SUM(I24:I37)</f>
        <v>82881.680000000008</v>
      </c>
      <c r="J23" s="329" t="s">
        <v>242</v>
      </c>
      <c r="K23" s="338" t="s">
        <v>243</v>
      </c>
      <c r="M23" s="282"/>
      <c r="N23" s="282"/>
    </row>
    <row r="24" spans="1:14" ht="25.15" customHeight="1" x14ac:dyDescent="0.25">
      <c r="A24" s="286" t="s">
        <v>81</v>
      </c>
      <c r="B24" s="286"/>
      <c r="C24" s="229"/>
      <c r="D24" s="229" t="s">
        <v>105</v>
      </c>
      <c r="E24" s="229"/>
      <c r="F24" s="2"/>
      <c r="G24" s="2"/>
      <c r="H24" s="237" t="str">
        <f>'Detailed Economic Contribution'!A45</f>
        <v>Health Care and Social Assistance</v>
      </c>
      <c r="I24" s="317">
        <f>'Detailed Economic Contribution'!B45</f>
        <v>10760.07</v>
      </c>
      <c r="J24" s="318">
        <f>'Detailed Economic Contribution'!C45</f>
        <v>861612372.19999993</v>
      </c>
      <c r="K24" s="318">
        <f>'Detailed Economic Contribution'!D45</f>
        <v>1013870864.8099999</v>
      </c>
    </row>
    <row r="25" spans="1:14" ht="25.15" customHeight="1" x14ac:dyDescent="0.25">
      <c r="A25" s="286" t="s">
        <v>111</v>
      </c>
      <c r="B25" s="229"/>
      <c r="C25" s="229"/>
      <c r="D25" s="229" t="s">
        <v>219</v>
      </c>
      <c r="E25" s="229"/>
      <c r="F25" s="2"/>
      <c r="G25" s="2"/>
      <c r="H25" s="237" t="str">
        <f>'Detailed Economic Contribution'!A46</f>
        <v>Retail Services</v>
      </c>
      <c r="I25" s="317">
        <f>'Detailed Economic Contribution'!B46</f>
        <v>7978.9999999999991</v>
      </c>
      <c r="J25" s="318">
        <f>'Detailed Economic Contribution'!C46</f>
        <v>333476499.44999999</v>
      </c>
      <c r="K25" s="318">
        <f>'Detailed Economic Contribution'!D46</f>
        <v>650260394.62</v>
      </c>
    </row>
    <row r="26" spans="1:14" ht="25.15" customHeight="1" x14ac:dyDescent="0.25">
      <c r="A26" s="2"/>
      <c r="B26" s="2"/>
      <c r="C26" s="2"/>
      <c r="D26" s="2"/>
      <c r="E26" s="2"/>
      <c r="F26" s="2"/>
      <c r="G26" s="2"/>
      <c r="H26" s="237" t="str">
        <f>'Detailed Economic Contribution'!A47</f>
        <v>Administrative and Support Services</v>
      </c>
      <c r="I26" s="317">
        <f>'Detailed Economic Contribution'!B47</f>
        <v>7895.93</v>
      </c>
      <c r="J26" s="318">
        <f>'Detailed Economic Contribution'!C47</f>
        <v>492640683.93000001</v>
      </c>
      <c r="K26" s="318">
        <f>'Detailed Economic Contribution'!D47</f>
        <v>610696592.21000004</v>
      </c>
    </row>
    <row r="27" spans="1:14" s="3" customFormat="1" ht="25.15" customHeight="1" x14ac:dyDescent="0.25">
      <c r="A27" s="238" t="s">
        <v>220</v>
      </c>
      <c r="B27" s="54"/>
      <c r="C27" s="54"/>
      <c r="D27" s="54"/>
      <c r="E27" s="54"/>
      <c r="F27" s="22"/>
      <c r="G27" s="22"/>
      <c r="H27" s="237" t="str">
        <f>'Detailed Economic Contribution'!A48</f>
        <v>Food Services and Drinking Places</v>
      </c>
      <c r="I27" s="317">
        <f>'Detailed Economic Contribution'!B48</f>
        <v>7305.8</v>
      </c>
      <c r="J27" s="318">
        <f>'Detailed Economic Contribution'!C48</f>
        <v>224430839.95999998</v>
      </c>
      <c r="K27" s="318">
        <f>'Detailed Economic Contribution'!D48</f>
        <v>365814890.95999998</v>
      </c>
    </row>
    <row r="28" spans="1:14" s="3" customFormat="1" ht="25.15" customHeight="1" x14ac:dyDescent="0.25">
      <c r="A28" s="355" t="s">
        <v>279</v>
      </c>
      <c r="B28" s="286"/>
      <c r="C28" s="229"/>
      <c r="D28" s="229" t="s">
        <v>224</v>
      </c>
      <c r="E28" s="229"/>
      <c r="F28" s="22"/>
      <c r="G28" s="22"/>
      <c r="H28" s="237" t="str">
        <f>'Detailed Economic Contribution'!A49</f>
        <v>Professional, Sci., and Tech. Services</v>
      </c>
      <c r="I28" s="317">
        <f>'Detailed Economic Contribution'!B49</f>
        <v>6993.98</v>
      </c>
      <c r="J28" s="318">
        <f>'Detailed Economic Contribution'!C49</f>
        <v>768953490.50999999</v>
      </c>
      <c r="K28" s="318">
        <f>'Detailed Economic Contribution'!D49</f>
        <v>1039461366.21</v>
      </c>
    </row>
    <row r="29" spans="1:14" s="3" customFormat="1" ht="25.15" customHeight="1" x14ac:dyDescent="0.25">
      <c r="A29" s="286" t="s">
        <v>93</v>
      </c>
      <c r="B29" s="286"/>
      <c r="C29" s="229"/>
      <c r="D29" s="229" t="s">
        <v>225</v>
      </c>
      <c r="E29" s="229"/>
      <c r="F29" s="22"/>
      <c r="G29" s="22"/>
      <c r="H29" s="237" t="str">
        <f>'Detailed Economic Contribution'!A50</f>
        <v>Other Transportation</v>
      </c>
      <c r="I29" s="317">
        <f>'Detailed Economic Contribution'!B50</f>
        <v>6858.17</v>
      </c>
      <c r="J29" s="318">
        <f>'Detailed Economic Contribution'!C50</f>
        <v>283008737.05000001</v>
      </c>
      <c r="K29" s="318">
        <f>'Detailed Economic Contribution'!D50</f>
        <v>396996386.31999993</v>
      </c>
    </row>
    <row r="30" spans="1:14" s="3" customFormat="1" ht="25.15" customHeight="1" x14ac:dyDescent="0.25">
      <c r="A30" s="286" t="s">
        <v>221</v>
      </c>
      <c r="B30" s="286"/>
      <c r="C30" s="229"/>
      <c r="D30" s="229" t="s">
        <v>226</v>
      </c>
      <c r="E30" s="229"/>
      <c r="F30" s="22"/>
      <c r="G30" s="22"/>
      <c r="H30" s="237" t="str">
        <f>'Detailed Economic Contribution'!A51</f>
        <v>Real Estate</v>
      </c>
      <c r="I30" s="317">
        <f>'Detailed Economic Contribution'!B51</f>
        <v>4649.1499999999996</v>
      </c>
      <c r="J30" s="318">
        <f>'Detailed Economic Contribution'!C51</f>
        <v>67964277.189999998</v>
      </c>
      <c r="K30" s="318">
        <f>'Detailed Economic Contribution'!D51</f>
        <v>1218183094.05</v>
      </c>
    </row>
    <row r="31" spans="1:14" s="3" customFormat="1" ht="25.15" customHeight="1" x14ac:dyDescent="0.25">
      <c r="A31" s="286" t="s">
        <v>222</v>
      </c>
      <c r="B31" s="260"/>
      <c r="C31" s="257"/>
      <c r="D31" s="229" t="s">
        <v>227</v>
      </c>
      <c r="E31" s="257"/>
      <c r="F31" s="22"/>
      <c r="G31" s="22"/>
      <c r="H31" s="237" t="str">
        <f>'Detailed Economic Contribution'!A52</f>
        <v>Company Management</v>
      </c>
      <c r="I31" s="317">
        <f>'Detailed Economic Contribution'!B52</f>
        <v>3606.09</v>
      </c>
      <c r="J31" s="318">
        <f>'Detailed Economic Contribution'!C52</f>
        <v>567461100.54000008</v>
      </c>
      <c r="K31" s="318">
        <f>'Detailed Economic Contribution'!D52</f>
        <v>676591651.54999995</v>
      </c>
    </row>
    <row r="32" spans="1:14" s="3" customFormat="1" ht="25.15" customHeight="1" x14ac:dyDescent="0.25">
      <c r="A32" s="286" t="s">
        <v>223</v>
      </c>
      <c r="B32" s="257"/>
      <c r="C32" s="257"/>
      <c r="D32" s="229" t="s">
        <v>228</v>
      </c>
      <c r="E32" s="257"/>
      <c r="F32" s="22"/>
      <c r="G32" s="22"/>
      <c r="H32" s="237" t="str">
        <f>'Detailed Economic Contribution'!A53</f>
        <v>Other Wholesale Trade</v>
      </c>
      <c r="I32" s="317">
        <f>'Detailed Economic Contribution'!B53</f>
        <v>3105.94</v>
      </c>
      <c r="J32" s="318">
        <f>'Detailed Economic Contribution'!C53</f>
        <v>406298506.19</v>
      </c>
      <c r="K32" s="318">
        <f>'Detailed Economic Contribution'!D53</f>
        <v>847604428.62</v>
      </c>
    </row>
    <row r="33" spans="1:11" s="3" customFormat="1" ht="25.15" customHeight="1" x14ac:dyDescent="0.25">
      <c r="A33" s="255" t="s">
        <v>281</v>
      </c>
      <c r="B33" s="247"/>
      <c r="C33" s="247"/>
      <c r="D33" s="247"/>
      <c r="E33" s="247"/>
      <c r="F33" s="22"/>
      <c r="G33" s="22"/>
      <c r="H33" s="237" t="str">
        <f>'Detailed Economic Contribution'!A54</f>
        <v>Personal and Family Services</v>
      </c>
      <c r="I33" s="317">
        <f>'Detailed Economic Contribution'!B54</f>
        <v>3003.87</v>
      </c>
      <c r="J33" s="318">
        <f>'Detailed Economic Contribution'!C54</f>
        <v>129708822.33</v>
      </c>
      <c r="K33" s="318">
        <f>'Detailed Economic Contribution'!D54</f>
        <v>170143110.97999999</v>
      </c>
    </row>
    <row r="34" spans="1:11" ht="25.15" customHeight="1" x14ac:dyDescent="0.25">
      <c r="A34" s="378" t="s">
        <v>282</v>
      </c>
      <c r="B34" s="378"/>
      <c r="C34" s="378"/>
      <c r="D34" s="378"/>
      <c r="E34" s="378"/>
      <c r="F34" s="2"/>
      <c r="G34" s="2"/>
      <c r="H34" s="237" t="str">
        <f>'Detailed Economic Contribution'!A55</f>
        <v>Insurance Carriers</v>
      </c>
      <c r="I34" s="317">
        <f>'Detailed Economic Contribution'!B55</f>
        <v>2856.99</v>
      </c>
      <c r="J34" s="318">
        <f>'Detailed Economic Contribution'!C55</f>
        <v>298358369.99000001</v>
      </c>
      <c r="K34" s="318">
        <f>'Detailed Economic Contribution'!D55</f>
        <v>521221486.23000002</v>
      </c>
    </row>
    <row r="35" spans="1:11" ht="25.15" customHeight="1" x14ac:dyDescent="0.25">
      <c r="A35" s="378"/>
      <c r="B35" s="378"/>
      <c r="C35" s="378"/>
      <c r="D35" s="378"/>
      <c r="E35" s="378"/>
      <c r="F35" s="2"/>
      <c r="G35" s="2"/>
      <c r="H35" s="237" t="str">
        <f>'Detailed Economic Contribution'!A56</f>
        <v>Repair and Maintenance</v>
      </c>
      <c r="I35" s="317">
        <f>'Detailed Economic Contribution'!B56</f>
        <v>2754.36</v>
      </c>
      <c r="J35" s="318">
        <f>'Detailed Economic Contribution'!C56</f>
        <v>186142395.29000002</v>
      </c>
      <c r="K35" s="318">
        <f>'Detailed Economic Contribution'!D56</f>
        <v>267012027.84999999</v>
      </c>
    </row>
    <row r="36" spans="1:11" ht="25.15" customHeight="1" x14ac:dyDescent="0.25">
      <c r="A36" s="238" t="s">
        <v>290</v>
      </c>
      <c r="B36" s="54"/>
      <c r="C36" s="54"/>
      <c r="D36" s="54"/>
      <c r="E36" s="22"/>
      <c r="F36" s="2"/>
      <c r="G36" s="2"/>
      <c r="H36" s="237" t="str">
        <f>'Detailed Economic Contribution'!A57</f>
        <v>Educational Services</v>
      </c>
      <c r="I36" s="317">
        <f>'Detailed Economic Contribution'!B57</f>
        <v>2415.86</v>
      </c>
      <c r="J36" s="318">
        <f>'Detailed Economic Contribution'!C57</f>
        <v>113922910.38</v>
      </c>
      <c r="K36" s="318">
        <f>'Detailed Economic Contribution'!D57</f>
        <v>132881405.7</v>
      </c>
    </row>
    <row r="37" spans="1:11" ht="25.15" customHeight="1" x14ac:dyDescent="0.25">
      <c r="A37" s="357" t="s">
        <v>51</v>
      </c>
      <c r="B37" s="358"/>
      <c r="C37" s="357">
        <v>2019</v>
      </c>
      <c r="D37" s="357">
        <v>2024</v>
      </c>
      <c r="E37" s="2"/>
      <c r="F37" s="2"/>
      <c r="G37" s="2"/>
      <c r="H37" s="237" t="str">
        <f>'Detailed Economic Contribution'!A58</f>
        <v>All Other Industries</v>
      </c>
      <c r="I37" s="317">
        <f>'Detailed Economic Contribution'!B58</f>
        <v>12696.470000000001</v>
      </c>
      <c r="J37" s="318">
        <f>'Detailed Economic Contribution'!C58</f>
        <v>1240834473.6099999</v>
      </c>
      <c r="K37" s="318">
        <f>'Detailed Economic Contribution'!D58</f>
        <v>2573132570.5599999</v>
      </c>
    </row>
    <row r="38" spans="1:11" ht="25.15" customHeight="1" x14ac:dyDescent="0.25">
      <c r="A38" s="370" t="s">
        <v>286</v>
      </c>
      <c r="B38" s="370"/>
      <c r="C38" s="361">
        <v>84103</v>
      </c>
      <c r="D38" s="362">
        <v>93207</v>
      </c>
      <c r="E38" s="2"/>
      <c r="F38" s="2"/>
      <c r="G38" s="2"/>
      <c r="H38" s="314"/>
      <c r="I38" s="315"/>
      <c r="J38" s="316"/>
      <c r="K38" s="316"/>
    </row>
    <row r="39" spans="1:11" ht="25.15" customHeight="1" x14ac:dyDescent="0.25">
      <c r="A39" s="394" t="s">
        <v>287</v>
      </c>
      <c r="B39" s="394"/>
      <c r="C39" s="363">
        <v>166633.20000000001</v>
      </c>
      <c r="D39" s="364">
        <v>176088.68</v>
      </c>
      <c r="E39" s="2"/>
      <c r="F39" s="2"/>
      <c r="G39" s="2"/>
      <c r="H39" s="314"/>
      <c r="I39" s="315"/>
      <c r="J39" s="316"/>
      <c r="K39" s="316"/>
    </row>
    <row r="40" spans="1:11" ht="25.15" customHeight="1" x14ac:dyDescent="0.25">
      <c r="A40" s="393" t="s">
        <v>285</v>
      </c>
      <c r="B40" s="393"/>
      <c r="C40" s="359">
        <v>9.3410000000000007E-2</v>
      </c>
      <c r="D40" s="360">
        <v>9.3450000000000005E-2</v>
      </c>
      <c r="E40" s="356"/>
      <c r="F40" s="2"/>
      <c r="G40" s="2"/>
      <c r="H40" s="2"/>
      <c r="I40" s="2"/>
      <c r="J40" s="2"/>
      <c r="K40" s="2"/>
    </row>
    <row r="41" spans="1:11" ht="25.15" customHeight="1" x14ac:dyDescent="0.25">
      <c r="A41" s="357" t="s">
        <v>53</v>
      </c>
      <c r="B41" s="358"/>
      <c r="C41" s="357">
        <v>2019</v>
      </c>
      <c r="D41" s="357">
        <v>2024</v>
      </c>
      <c r="E41" s="2"/>
      <c r="F41" s="2"/>
      <c r="G41" s="2"/>
      <c r="H41" s="2"/>
      <c r="I41" s="2"/>
      <c r="J41" s="2"/>
      <c r="K41" s="2"/>
    </row>
    <row r="42" spans="1:11" ht="25.15" customHeight="1" x14ac:dyDescent="0.25">
      <c r="A42" s="370" t="s">
        <v>288</v>
      </c>
      <c r="B42" s="370"/>
      <c r="C42" s="365">
        <v>10.151431341</v>
      </c>
      <c r="D42" s="366">
        <v>15.234367840579999</v>
      </c>
      <c r="E42" s="2"/>
      <c r="F42" s="2"/>
      <c r="G42" s="2"/>
      <c r="H42" s="2"/>
      <c r="I42" s="2"/>
      <c r="J42" s="2"/>
      <c r="K42" s="2"/>
    </row>
    <row r="43" spans="1:11" ht="25.15" customHeight="1" x14ac:dyDescent="0.25">
      <c r="A43" s="395" t="s">
        <v>289</v>
      </c>
      <c r="B43" s="395"/>
      <c r="C43" s="367">
        <v>18.36619937</v>
      </c>
      <c r="D43" s="368">
        <v>25.718238111279998</v>
      </c>
      <c r="E43" s="356"/>
      <c r="F43" s="2"/>
      <c r="G43" s="2"/>
      <c r="H43" s="2"/>
      <c r="I43" s="2"/>
      <c r="J43" s="2"/>
      <c r="K43" s="2"/>
    </row>
    <row r="44" spans="1:11" ht="25.15" customHeight="1" x14ac:dyDescent="0.25">
      <c r="A44" s="393" t="s">
        <v>284</v>
      </c>
      <c r="B44" s="393"/>
      <c r="C44" s="359">
        <v>0.10271859509923152</v>
      </c>
      <c r="D44" s="360">
        <v>0.10791421448801375</v>
      </c>
      <c r="E44" s="2"/>
      <c r="F44" s="2"/>
      <c r="G44" s="2"/>
      <c r="H44" s="2"/>
      <c r="I44" s="2"/>
      <c r="J44" s="2"/>
      <c r="K44" s="2"/>
    </row>
    <row r="45" spans="1:11" x14ac:dyDescent="0.25">
      <c r="A45" s="2"/>
      <c r="B45" s="2"/>
      <c r="C45" s="2"/>
      <c r="D45" s="2"/>
      <c r="E45" s="2"/>
      <c r="F45" s="2"/>
      <c r="G45" s="2"/>
      <c r="H45" s="2"/>
      <c r="I45" s="2"/>
      <c r="J45" s="2"/>
      <c r="K45" s="2"/>
    </row>
    <row r="46" spans="1:11" x14ac:dyDescent="0.25">
      <c r="A46" s="2"/>
      <c r="B46" s="2"/>
      <c r="C46" s="2"/>
      <c r="D46" s="2"/>
      <c r="E46" s="2"/>
      <c r="F46" s="2"/>
      <c r="G46" s="2"/>
      <c r="H46" s="2"/>
      <c r="I46" s="2"/>
      <c r="J46" s="2"/>
      <c r="K46" s="2"/>
    </row>
    <row r="47" spans="1:11" x14ac:dyDescent="0.25">
      <c r="A47" s="2"/>
      <c r="B47" s="2"/>
      <c r="C47" s="2"/>
      <c r="D47" s="2"/>
      <c r="E47" s="2"/>
      <c r="F47" s="2"/>
      <c r="G47" s="2"/>
      <c r="H47" s="2"/>
      <c r="I47" s="2"/>
      <c r="J47" s="2"/>
      <c r="K47" s="2"/>
    </row>
    <row r="48" spans="1:11" x14ac:dyDescent="0.25">
      <c r="A48" s="2"/>
      <c r="B48" s="2"/>
      <c r="C48" s="2"/>
      <c r="D48" s="2"/>
      <c r="E48" s="2"/>
      <c r="F48" s="2"/>
      <c r="G48" s="2"/>
      <c r="H48" s="2"/>
      <c r="I48" s="2"/>
      <c r="J48" s="2"/>
      <c r="K48" s="2"/>
    </row>
    <row r="49" spans="1:11" x14ac:dyDescent="0.25">
      <c r="A49" s="2"/>
      <c r="B49" s="2"/>
      <c r="C49" s="2"/>
      <c r="D49" s="2"/>
      <c r="E49" s="2"/>
      <c r="F49" s="2"/>
      <c r="G49" s="2"/>
      <c r="H49" s="2"/>
      <c r="I49" s="2"/>
      <c r="J49" s="2"/>
      <c r="K49" s="2"/>
    </row>
  </sheetData>
  <mergeCells count="13">
    <mergeCell ref="A44:B44"/>
    <mergeCell ref="A38:B38"/>
    <mergeCell ref="A39:B39"/>
    <mergeCell ref="A40:B40"/>
    <mergeCell ref="A42:B42"/>
    <mergeCell ref="A43:B43"/>
    <mergeCell ref="A34:E35"/>
    <mergeCell ref="A1:K1"/>
    <mergeCell ref="H3:K3"/>
    <mergeCell ref="H4:K4"/>
    <mergeCell ref="H20:K20"/>
    <mergeCell ref="H21:K21"/>
    <mergeCell ref="A6:E6"/>
  </mergeCells>
  <pageMargins left="1" right="0.25" top="0.25" bottom="0.25" header="0.3" footer="0.3"/>
  <pageSetup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E9A0E-BD8F-43D2-A8F5-9F4979CCD4BF}">
  <dimension ref="A1:K62"/>
  <sheetViews>
    <sheetView zoomScale="80" zoomScaleNormal="80" workbookViewId="0">
      <selection activeCell="A2" sqref="A2"/>
    </sheetView>
  </sheetViews>
  <sheetFormatPr defaultRowHeight="15" x14ac:dyDescent="0.25"/>
  <cols>
    <col min="1" max="1" width="53.28515625" customWidth="1"/>
    <col min="2" max="2" width="33.5703125" customWidth="1"/>
    <col min="3" max="3" width="20.85546875" customWidth="1"/>
    <col min="4" max="4" width="20" customWidth="1"/>
    <col min="5" max="5" width="21.140625" customWidth="1"/>
    <col min="6" max="6" width="22.28515625" customWidth="1"/>
    <col min="7" max="7" width="4.85546875" customWidth="1"/>
    <col min="8" max="8" width="150.28515625" customWidth="1"/>
    <col min="10" max="10" width="42.140625" customWidth="1"/>
    <col min="11" max="11" width="12.140625" customWidth="1"/>
  </cols>
  <sheetData>
    <row r="1" spans="1:8" ht="28.5" x14ac:dyDescent="0.45">
      <c r="A1" s="1" t="s">
        <v>175</v>
      </c>
      <c r="B1" s="26"/>
      <c r="C1" s="27"/>
      <c r="D1" s="27"/>
      <c r="E1" s="27"/>
      <c r="F1" s="27"/>
      <c r="G1" s="2"/>
      <c r="H1" s="2"/>
    </row>
    <row r="2" spans="1:8" ht="27" customHeight="1" thickBot="1" x14ac:dyDescent="0.5">
      <c r="A2" s="30" t="s">
        <v>198</v>
      </c>
      <c r="B2" s="27"/>
      <c r="C2" s="27"/>
      <c r="D2" s="27"/>
      <c r="E2" s="27"/>
      <c r="F2" s="27"/>
      <c r="G2" s="2"/>
      <c r="H2" s="2"/>
    </row>
    <row r="3" spans="1:8" s="3" customFormat="1" ht="27.75" customHeight="1" x14ac:dyDescent="0.25">
      <c r="A3" s="59" t="s">
        <v>176</v>
      </c>
      <c r="B3" s="60"/>
      <c r="C3" s="61"/>
      <c r="D3" s="61"/>
      <c r="E3" s="61"/>
      <c r="F3" s="62"/>
      <c r="G3" s="22"/>
      <c r="H3" s="76" t="s">
        <v>108</v>
      </c>
    </row>
    <row r="4" spans="1:8" ht="28.15" customHeight="1" x14ac:dyDescent="0.25">
      <c r="A4" s="397" t="s">
        <v>257</v>
      </c>
      <c r="B4" s="398"/>
      <c r="C4" s="398"/>
      <c r="D4" s="398"/>
      <c r="E4" s="398"/>
      <c r="F4" s="399"/>
      <c r="G4" s="2"/>
      <c r="H4" s="396" t="s">
        <v>109</v>
      </c>
    </row>
    <row r="5" spans="1:8" ht="12" customHeight="1" x14ac:dyDescent="0.25">
      <c r="A5" s="401" t="s">
        <v>58</v>
      </c>
      <c r="B5" s="403" t="s">
        <v>59</v>
      </c>
      <c r="C5" s="403" t="s">
        <v>51</v>
      </c>
      <c r="D5" s="403" t="s">
        <v>52</v>
      </c>
      <c r="E5" s="403" t="s">
        <v>53</v>
      </c>
      <c r="F5" s="405" t="s">
        <v>54</v>
      </c>
      <c r="G5" s="2"/>
      <c r="H5" s="396"/>
    </row>
    <row r="6" spans="1:8" ht="15.75" thickBot="1" x14ac:dyDescent="0.3">
      <c r="A6" s="402"/>
      <c r="B6" s="404"/>
      <c r="C6" s="404"/>
      <c r="D6" s="404"/>
      <c r="E6" s="404"/>
      <c r="F6" s="406"/>
      <c r="G6" s="2"/>
      <c r="H6" s="396"/>
    </row>
    <row r="7" spans="1:8" s="3" customFormat="1" ht="25.15" customHeight="1" thickBot="1" x14ac:dyDescent="0.3">
      <c r="A7" s="223" t="s">
        <v>176</v>
      </c>
      <c r="B7" s="224" t="s">
        <v>92</v>
      </c>
      <c r="C7" s="225">
        <v>93207</v>
      </c>
      <c r="D7" s="340">
        <v>7903485030.0100002</v>
      </c>
      <c r="E7" s="340">
        <v>15234367840.58</v>
      </c>
      <c r="F7" s="341">
        <v>36288120010.5</v>
      </c>
      <c r="G7" s="22"/>
      <c r="H7" s="396"/>
    </row>
    <row r="8" spans="1:8" ht="21" x14ac:dyDescent="0.25">
      <c r="A8" s="24"/>
      <c r="B8" s="25"/>
      <c r="C8" s="6"/>
      <c r="D8" s="7"/>
      <c r="E8" s="7"/>
      <c r="F8" s="7"/>
      <c r="G8" s="2"/>
      <c r="H8" s="76" t="s">
        <v>110</v>
      </c>
    </row>
    <row r="9" spans="1:8" ht="25.5" customHeight="1" thickBot="1" x14ac:dyDescent="0.3">
      <c r="A9" s="2"/>
      <c r="B9" s="2"/>
      <c r="C9" s="217"/>
      <c r="D9" s="2"/>
      <c r="E9" s="2"/>
      <c r="F9" s="2"/>
      <c r="G9" s="2"/>
      <c r="H9" s="78" t="s">
        <v>112</v>
      </c>
    </row>
    <row r="10" spans="1:8" s="3" customFormat="1" ht="32.25" customHeight="1" x14ac:dyDescent="0.25">
      <c r="A10" s="23" t="s">
        <v>50</v>
      </c>
      <c r="B10" s="8"/>
      <c r="C10" s="9"/>
      <c r="D10" s="9"/>
      <c r="E10" s="9"/>
      <c r="F10" s="10"/>
      <c r="G10" s="22"/>
      <c r="H10" s="79" t="s">
        <v>154</v>
      </c>
    </row>
    <row r="11" spans="1:8" ht="32.25" customHeight="1" x14ac:dyDescent="0.25">
      <c r="A11" s="397" t="s">
        <v>258</v>
      </c>
      <c r="B11" s="398"/>
      <c r="C11" s="398"/>
      <c r="D11" s="398"/>
      <c r="E11" s="398"/>
      <c r="F11" s="399"/>
      <c r="G11" s="2"/>
      <c r="H11" s="78" t="s">
        <v>156</v>
      </c>
    </row>
    <row r="12" spans="1:8" ht="32.25" customHeight="1" x14ac:dyDescent="0.3">
      <c r="A12" s="11" t="s">
        <v>66</v>
      </c>
      <c r="B12" s="12"/>
      <c r="C12" s="12"/>
      <c r="D12" s="12"/>
      <c r="E12" s="12"/>
      <c r="F12" s="13"/>
      <c r="G12" s="2"/>
      <c r="H12" s="78" t="s">
        <v>155</v>
      </c>
    </row>
    <row r="13" spans="1:8" ht="16.5" thickBot="1" x14ac:dyDescent="0.3">
      <c r="A13" s="14" t="s">
        <v>58</v>
      </c>
      <c r="B13" s="4" t="s">
        <v>59</v>
      </c>
      <c r="C13" s="4" t="s">
        <v>51</v>
      </c>
      <c r="D13" s="4" t="s">
        <v>52</v>
      </c>
      <c r="E13" s="4" t="s">
        <v>53</v>
      </c>
      <c r="F13" s="15" t="s">
        <v>54</v>
      </c>
      <c r="G13" s="2"/>
      <c r="H13" s="2"/>
    </row>
    <row r="14" spans="1:8" s="3" customFormat="1" ht="24" customHeight="1" x14ac:dyDescent="0.25">
      <c r="A14" s="219" t="s">
        <v>50</v>
      </c>
      <c r="B14" s="220" t="s">
        <v>62</v>
      </c>
      <c r="C14" s="342">
        <v>15806.73</v>
      </c>
      <c r="D14" s="343">
        <v>710650715.13999999</v>
      </c>
      <c r="E14" s="343">
        <v>1406903011.8399999</v>
      </c>
      <c r="F14" s="344">
        <v>2855698924.8699999</v>
      </c>
      <c r="G14" s="22"/>
      <c r="H14" s="222" t="s">
        <v>157</v>
      </c>
    </row>
    <row r="15" spans="1:8" x14ac:dyDescent="0.25">
      <c r="A15" s="16" t="s">
        <v>55</v>
      </c>
      <c r="B15" s="58" t="s">
        <v>60</v>
      </c>
      <c r="C15" s="345">
        <v>8364.2463470461607</v>
      </c>
      <c r="D15" s="346">
        <v>487852165.67452145</v>
      </c>
      <c r="E15" s="346">
        <v>1054821354.5320086</v>
      </c>
      <c r="F15" s="347">
        <v>2327254048.2608657</v>
      </c>
      <c r="G15" s="2"/>
      <c r="H15" s="2"/>
    </row>
    <row r="16" spans="1:8" x14ac:dyDescent="0.25">
      <c r="A16" s="16" t="s">
        <v>56</v>
      </c>
      <c r="B16" s="58" t="s">
        <v>61</v>
      </c>
      <c r="C16" s="345">
        <v>4802.9289876264338</v>
      </c>
      <c r="D16" s="346">
        <v>149972264.88059428</v>
      </c>
      <c r="E16" s="346">
        <v>263592966.60319197</v>
      </c>
      <c r="F16" s="347">
        <v>433308578.18599015</v>
      </c>
      <c r="G16" s="2"/>
      <c r="H16" s="2"/>
    </row>
    <row r="17" spans="1:8" x14ac:dyDescent="0.25">
      <c r="A17" s="16" t="s">
        <v>57</v>
      </c>
      <c r="B17" s="58" t="s">
        <v>63</v>
      </c>
      <c r="C17" s="345">
        <v>2419.35807169492</v>
      </c>
      <c r="D17" s="346">
        <v>67278099.223539799</v>
      </c>
      <c r="E17" s="346">
        <v>70103384.27305162</v>
      </c>
      <c r="F17" s="347">
        <v>75406069.435338899</v>
      </c>
      <c r="G17" s="2"/>
      <c r="H17" s="2"/>
    </row>
    <row r="18" spans="1:8" x14ac:dyDescent="0.25">
      <c r="A18" s="16" t="s">
        <v>64</v>
      </c>
      <c r="B18" s="58" t="s">
        <v>65</v>
      </c>
      <c r="C18" s="345">
        <v>220.19705882231403</v>
      </c>
      <c r="D18" s="346">
        <v>5548185.3578424584</v>
      </c>
      <c r="E18" s="346">
        <v>18385306.428245164</v>
      </c>
      <c r="F18" s="347">
        <v>19730228.992217876</v>
      </c>
      <c r="G18" s="2"/>
      <c r="H18" s="2"/>
    </row>
    <row r="19" spans="1:8" ht="15.75" thickBot="1" x14ac:dyDescent="0.3">
      <c r="A19" s="17" t="s">
        <v>122</v>
      </c>
      <c r="B19" s="18"/>
      <c r="C19" s="19"/>
      <c r="D19" s="20"/>
      <c r="E19" s="20"/>
      <c r="F19" s="21"/>
      <c r="G19" s="2"/>
      <c r="H19" s="2"/>
    </row>
    <row r="20" spans="1:8" ht="15.75" thickBot="1" x14ac:dyDescent="0.3">
      <c r="A20" s="5"/>
      <c r="B20" s="5"/>
      <c r="C20" s="6"/>
      <c r="D20" s="7"/>
      <c r="E20" s="7"/>
      <c r="F20" s="7"/>
      <c r="G20" s="2"/>
      <c r="H20" s="2"/>
    </row>
    <row r="21" spans="1:8" ht="28.15" customHeight="1" x14ac:dyDescent="0.25">
      <c r="A21" s="23" t="s">
        <v>48</v>
      </c>
      <c r="B21" s="8"/>
      <c r="C21" s="9"/>
      <c r="D21" s="9"/>
      <c r="E21" s="9"/>
      <c r="F21" s="10"/>
      <c r="G21" s="2"/>
      <c r="H21" s="2"/>
    </row>
    <row r="22" spans="1:8" ht="28.15" customHeight="1" x14ac:dyDescent="0.25">
      <c r="A22" s="397" t="s">
        <v>259</v>
      </c>
      <c r="B22" s="398"/>
      <c r="C22" s="398"/>
      <c r="D22" s="398"/>
      <c r="E22" s="398"/>
      <c r="F22" s="399"/>
      <c r="G22" s="2"/>
      <c r="H22" s="2"/>
    </row>
    <row r="23" spans="1:8" ht="28.15" customHeight="1" x14ac:dyDescent="0.3">
      <c r="A23" s="11" t="s">
        <v>66</v>
      </c>
      <c r="B23" s="12"/>
      <c r="C23" s="12"/>
      <c r="D23" s="12"/>
      <c r="E23" s="12"/>
      <c r="F23" s="13"/>
      <c r="G23" s="2"/>
      <c r="H23" s="2"/>
    </row>
    <row r="24" spans="1:8" ht="16.5" thickBot="1" x14ac:dyDescent="0.3">
      <c r="A24" s="14" t="s">
        <v>58</v>
      </c>
      <c r="B24" s="4" t="s">
        <v>59</v>
      </c>
      <c r="C24" s="4" t="s">
        <v>51</v>
      </c>
      <c r="D24" s="4" t="s">
        <v>52</v>
      </c>
      <c r="E24" s="4" t="s">
        <v>53</v>
      </c>
      <c r="F24" s="15" t="s">
        <v>54</v>
      </c>
      <c r="G24" s="2"/>
      <c r="H24" s="2"/>
    </row>
    <row r="25" spans="1:8" s="3" customFormat="1" ht="24" customHeight="1" x14ac:dyDescent="0.25">
      <c r="A25" s="219" t="s">
        <v>48</v>
      </c>
      <c r="B25" s="220">
        <v>311312</v>
      </c>
      <c r="C25" s="342">
        <v>15801.04</v>
      </c>
      <c r="D25" s="343">
        <v>1807348418.4000001</v>
      </c>
      <c r="E25" s="343">
        <v>3845353578.3000002</v>
      </c>
      <c r="F25" s="344">
        <v>11155898275.24</v>
      </c>
      <c r="G25" s="22"/>
      <c r="H25" s="22"/>
    </row>
    <row r="26" spans="1:8" x14ac:dyDescent="0.25">
      <c r="A26" s="56" t="s">
        <v>262</v>
      </c>
      <c r="B26" s="58">
        <v>311</v>
      </c>
      <c r="C26" s="345">
        <v>11199.390077383896</v>
      </c>
      <c r="D26" s="346">
        <v>1251269811.8595715</v>
      </c>
      <c r="E26" s="346">
        <v>2589994310.8898487</v>
      </c>
      <c r="F26" s="347">
        <v>8391396867.0380211</v>
      </c>
      <c r="G26" s="2"/>
      <c r="H26" s="2"/>
    </row>
    <row r="27" spans="1:8" x14ac:dyDescent="0.25">
      <c r="A27" s="56" t="s">
        <v>263</v>
      </c>
      <c r="B27" s="58">
        <v>312</v>
      </c>
      <c r="C27" s="345">
        <v>4601.6526200344924</v>
      </c>
      <c r="D27" s="346">
        <v>556078606.54504442</v>
      </c>
      <c r="E27" s="346">
        <v>1255359267.4140847</v>
      </c>
      <c r="F27" s="347">
        <v>2764501408.2007236</v>
      </c>
      <c r="G27" s="2"/>
      <c r="H27" s="2"/>
    </row>
    <row r="28" spans="1:8" ht="15.75" thickBot="1" x14ac:dyDescent="0.3">
      <c r="A28" s="17" t="s">
        <v>123</v>
      </c>
      <c r="B28" s="18"/>
      <c r="C28" s="19"/>
      <c r="D28" s="20"/>
      <c r="E28" s="20"/>
      <c r="F28" s="21"/>
      <c r="G28" s="2"/>
      <c r="H28" s="2"/>
    </row>
    <row r="29" spans="1:8" ht="15.75" thickBot="1" x14ac:dyDescent="0.3">
      <c r="A29" s="2"/>
      <c r="B29" s="2"/>
      <c r="C29" s="2"/>
      <c r="D29" s="2"/>
      <c r="E29" s="2"/>
      <c r="F29" s="2"/>
      <c r="G29" s="2"/>
      <c r="H29" s="2"/>
    </row>
    <row r="30" spans="1:8" ht="28.15" customHeight="1" x14ac:dyDescent="0.25">
      <c r="A30" s="23" t="s">
        <v>49</v>
      </c>
      <c r="B30" s="8"/>
      <c r="C30" s="9"/>
      <c r="D30" s="9"/>
      <c r="E30" s="9"/>
      <c r="F30" s="10"/>
      <c r="G30" s="2"/>
      <c r="H30" s="2"/>
    </row>
    <row r="31" spans="1:8" ht="28.15" customHeight="1" x14ac:dyDescent="0.25">
      <c r="A31" s="397" t="s">
        <v>260</v>
      </c>
      <c r="B31" s="398"/>
      <c r="C31" s="398"/>
      <c r="D31" s="398"/>
      <c r="E31" s="398"/>
      <c r="F31" s="399"/>
      <c r="G31" s="2"/>
      <c r="H31" s="2"/>
    </row>
    <row r="32" spans="1:8" ht="28.15" customHeight="1" x14ac:dyDescent="0.3">
      <c r="A32" s="11" t="s">
        <v>66</v>
      </c>
      <c r="B32" s="12"/>
      <c r="C32" s="12"/>
      <c r="D32" s="12"/>
      <c r="E32" s="12"/>
      <c r="F32" s="13"/>
      <c r="G32" s="2"/>
      <c r="H32" s="2"/>
    </row>
    <row r="33" spans="1:11" ht="16.5" thickBot="1" x14ac:dyDescent="0.3">
      <c r="A33" s="14" t="s">
        <v>58</v>
      </c>
      <c r="B33" s="4" t="s">
        <v>59</v>
      </c>
      <c r="C33" s="4" t="s">
        <v>51</v>
      </c>
      <c r="D33" s="4" t="s">
        <v>52</v>
      </c>
      <c r="E33" s="4" t="s">
        <v>53</v>
      </c>
      <c r="F33" s="15" t="s">
        <v>54</v>
      </c>
      <c r="G33" s="2"/>
      <c r="H33" s="2"/>
    </row>
    <row r="34" spans="1:11" s="3" customFormat="1" ht="24" customHeight="1" x14ac:dyDescent="0.25">
      <c r="A34" s="219" t="s">
        <v>49</v>
      </c>
      <c r="B34" s="220" t="s">
        <v>91</v>
      </c>
      <c r="C34" s="342">
        <v>6026.66</v>
      </c>
      <c r="D34" s="343">
        <v>553254417.76999998</v>
      </c>
      <c r="E34" s="343">
        <v>818343648.59000003</v>
      </c>
      <c r="F34" s="344">
        <v>2460020257.71</v>
      </c>
      <c r="G34" s="22"/>
      <c r="H34" s="22"/>
    </row>
    <row r="35" spans="1:11" x14ac:dyDescent="0.25">
      <c r="A35" s="56" t="s">
        <v>87</v>
      </c>
      <c r="B35" s="58" t="s">
        <v>83</v>
      </c>
      <c r="C35" s="345">
        <v>2402.1688446261442</v>
      </c>
      <c r="D35" s="346">
        <v>239291362.47250736</v>
      </c>
      <c r="E35" s="346">
        <v>475795819.58342409</v>
      </c>
      <c r="F35" s="347">
        <v>1469362722.6594479</v>
      </c>
      <c r="G35" s="2"/>
      <c r="H35" s="2"/>
    </row>
    <row r="36" spans="1:11" x14ac:dyDescent="0.25">
      <c r="A36" s="56" t="s">
        <v>88</v>
      </c>
      <c r="B36" s="58" t="s">
        <v>84</v>
      </c>
      <c r="C36" s="345">
        <v>1379.9831202368061</v>
      </c>
      <c r="D36" s="346">
        <v>125098243.28675975</v>
      </c>
      <c r="E36" s="346">
        <v>154670620.51865077</v>
      </c>
      <c r="F36" s="347">
        <v>512430794.61612719</v>
      </c>
      <c r="G36" s="2"/>
      <c r="H36" s="2"/>
    </row>
    <row r="37" spans="1:11" x14ac:dyDescent="0.25">
      <c r="A37" s="56" t="s">
        <v>89</v>
      </c>
      <c r="B37" s="58" t="s">
        <v>85</v>
      </c>
      <c r="C37" s="345">
        <v>1327.7440954696351</v>
      </c>
      <c r="D37" s="346">
        <v>107386386.93923779</v>
      </c>
      <c r="E37" s="346">
        <v>114952793.19096547</v>
      </c>
      <c r="F37" s="347">
        <v>237663968.58716822</v>
      </c>
      <c r="G37" s="2"/>
      <c r="H37" s="2"/>
    </row>
    <row r="38" spans="1:11" x14ac:dyDescent="0.25">
      <c r="A38" s="56" t="s">
        <v>90</v>
      </c>
      <c r="B38" s="58" t="s">
        <v>86</v>
      </c>
      <c r="C38" s="345">
        <v>916.76539320175198</v>
      </c>
      <c r="D38" s="346">
        <v>81478425.066900671</v>
      </c>
      <c r="E38" s="346">
        <v>72924415.296076879</v>
      </c>
      <c r="F38" s="347">
        <v>240562771.85125527</v>
      </c>
      <c r="G38" s="2"/>
      <c r="H38" s="2"/>
    </row>
    <row r="39" spans="1:11" ht="15.75" thickBot="1" x14ac:dyDescent="0.3">
      <c r="A39" s="17" t="s">
        <v>123</v>
      </c>
      <c r="B39" s="18"/>
      <c r="C39" s="19"/>
      <c r="D39" s="20"/>
      <c r="E39" s="20"/>
      <c r="F39" s="21"/>
      <c r="G39" s="2"/>
      <c r="H39" s="2"/>
    </row>
    <row r="40" spans="1:11" ht="15.75" thickBot="1" x14ac:dyDescent="0.3">
      <c r="A40" s="2"/>
      <c r="B40" s="2"/>
      <c r="C40" s="2"/>
      <c r="D40" s="2"/>
      <c r="E40" s="2"/>
      <c r="F40" s="2"/>
      <c r="G40" s="2"/>
      <c r="H40" s="2"/>
    </row>
    <row r="41" spans="1:11" ht="28.15" customHeight="1" x14ac:dyDescent="0.25">
      <c r="A41" s="23" t="s">
        <v>47</v>
      </c>
      <c r="B41" s="8"/>
      <c r="C41" s="9"/>
      <c r="D41" s="9"/>
      <c r="E41" s="9"/>
      <c r="F41" s="10"/>
      <c r="G41" s="2"/>
      <c r="H41" s="2"/>
    </row>
    <row r="42" spans="1:11" ht="28.15" customHeight="1" x14ac:dyDescent="0.25">
      <c r="A42" s="397" t="s">
        <v>261</v>
      </c>
      <c r="B42" s="398"/>
      <c r="C42" s="398"/>
      <c r="D42" s="398"/>
      <c r="E42" s="398"/>
      <c r="F42" s="399"/>
      <c r="G42" s="2"/>
      <c r="H42" s="2"/>
    </row>
    <row r="43" spans="1:11" ht="28.15" customHeight="1" x14ac:dyDescent="0.3">
      <c r="A43" s="11" t="s">
        <v>66</v>
      </c>
      <c r="B43" s="12"/>
      <c r="C43" s="12"/>
      <c r="D43" s="12"/>
      <c r="E43" s="12"/>
      <c r="F43" s="13"/>
      <c r="G43" s="2"/>
      <c r="H43" s="2"/>
    </row>
    <row r="44" spans="1:11" ht="16.5" thickBot="1" x14ac:dyDescent="0.3">
      <c r="A44" s="14" t="s">
        <v>58</v>
      </c>
      <c r="B44" s="4" t="s">
        <v>59</v>
      </c>
      <c r="C44" s="4" t="s">
        <v>51</v>
      </c>
      <c r="D44" s="4" t="s">
        <v>52</v>
      </c>
      <c r="E44" s="4" t="s">
        <v>53</v>
      </c>
      <c r="F44" s="15" t="s">
        <v>54</v>
      </c>
      <c r="G44" s="2"/>
      <c r="H44" s="2"/>
    </row>
    <row r="45" spans="1:11" s="3" customFormat="1" ht="24" customHeight="1" x14ac:dyDescent="0.25">
      <c r="A45" s="219" t="s">
        <v>47</v>
      </c>
      <c r="B45" s="221" t="s">
        <v>92</v>
      </c>
      <c r="C45" s="342">
        <v>55572.17</v>
      </c>
      <c r="D45" s="342">
        <v>4832231478.6999998</v>
      </c>
      <c r="E45" s="342">
        <v>9163767601.8600006</v>
      </c>
      <c r="F45" s="344">
        <v>19816502552.669998</v>
      </c>
      <c r="G45" s="22"/>
      <c r="H45" s="22"/>
    </row>
    <row r="46" spans="1:11" x14ac:dyDescent="0.25">
      <c r="A46" s="56" t="s">
        <v>93</v>
      </c>
      <c r="B46" s="58" t="s">
        <v>94</v>
      </c>
      <c r="C46" s="345">
        <v>13855.000609770001</v>
      </c>
      <c r="D46" s="346">
        <v>691391645.64362288</v>
      </c>
      <c r="E46" s="346">
        <v>1054203915.0393713</v>
      </c>
      <c r="F46" s="347">
        <v>1806502012.9173501</v>
      </c>
      <c r="G46" s="2"/>
      <c r="H46" s="2"/>
      <c r="J46" s="348"/>
      <c r="K46" s="348"/>
    </row>
    <row r="47" spans="1:11" x14ac:dyDescent="0.25">
      <c r="A47" s="56" t="s">
        <v>264</v>
      </c>
      <c r="B47" s="58" t="s">
        <v>274</v>
      </c>
      <c r="C47" s="345">
        <v>12026.11043235382</v>
      </c>
      <c r="D47" s="346">
        <v>1014556002.014148</v>
      </c>
      <c r="E47" s="346">
        <v>1787144535.1140726</v>
      </c>
      <c r="F47" s="347">
        <v>3429752981.0312858</v>
      </c>
      <c r="G47" s="2"/>
      <c r="H47" s="2"/>
      <c r="J47" s="348"/>
      <c r="K47" s="348"/>
    </row>
    <row r="48" spans="1:11" x14ac:dyDescent="0.25">
      <c r="A48" s="56" t="s">
        <v>265</v>
      </c>
      <c r="B48" s="58" t="s">
        <v>273</v>
      </c>
      <c r="C48" s="345">
        <v>11584.447246621983</v>
      </c>
      <c r="D48" s="346">
        <v>1195363808.1498172</v>
      </c>
      <c r="E48" s="346">
        <v>2410051465.8699899</v>
      </c>
      <c r="F48" s="347">
        <v>4081076189.3595219</v>
      </c>
      <c r="G48" s="2"/>
      <c r="H48" s="2"/>
      <c r="J48" s="348"/>
      <c r="K48" s="348"/>
    </row>
    <row r="49" spans="1:11" x14ac:dyDescent="0.25">
      <c r="A49" s="56" t="s">
        <v>266</v>
      </c>
      <c r="B49" s="58" t="s">
        <v>272</v>
      </c>
      <c r="C49" s="345">
        <v>11444.02363090821</v>
      </c>
      <c r="D49" s="346">
        <v>1024207837.6351193</v>
      </c>
      <c r="E49" s="346">
        <v>1311691461.9922841</v>
      </c>
      <c r="F49" s="347">
        <v>2400388556.6912498</v>
      </c>
      <c r="G49" s="2"/>
      <c r="H49" s="2"/>
      <c r="J49" s="348"/>
      <c r="K49" s="348" t="s">
        <v>95</v>
      </c>
    </row>
    <row r="50" spans="1:11" x14ac:dyDescent="0.25">
      <c r="A50" s="56" t="s">
        <v>267</v>
      </c>
      <c r="B50" s="58" t="s">
        <v>271</v>
      </c>
      <c r="C50" s="345">
        <v>5071.2383034513887</v>
      </c>
      <c r="D50" s="346">
        <v>748351026.59717047</v>
      </c>
      <c r="E50" s="346">
        <v>2351675149.1459618</v>
      </c>
      <c r="F50" s="347">
        <v>7330710224.6456242</v>
      </c>
      <c r="G50" s="2"/>
      <c r="H50" s="2"/>
      <c r="J50" s="348"/>
      <c r="K50" s="348"/>
    </row>
    <row r="51" spans="1:11" x14ac:dyDescent="0.25">
      <c r="A51" s="56" t="s">
        <v>268</v>
      </c>
      <c r="B51" s="58" t="s">
        <v>269</v>
      </c>
      <c r="C51" s="345">
        <v>1591.3544473602813</v>
      </c>
      <c r="D51" s="346">
        <v>158361158.66659835</v>
      </c>
      <c r="E51" s="346">
        <v>249001074.69292644</v>
      </c>
      <c r="F51" s="347">
        <v>768072588.02783179</v>
      </c>
      <c r="G51" s="2"/>
      <c r="H51" s="2"/>
      <c r="J51" s="348"/>
      <c r="K51" s="348"/>
    </row>
    <row r="52" spans="1:11" ht="15.75" thickBot="1" x14ac:dyDescent="0.3">
      <c r="A52" s="17" t="s">
        <v>123</v>
      </c>
      <c r="B52" s="18"/>
      <c r="C52" s="19"/>
      <c r="D52" s="20"/>
      <c r="E52" s="20"/>
      <c r="F52" s="21"/>
      <c r="G52" s="2"/>
      <c r="H52" s="2"/>
    </row>
    <row r="53" spans="1:11" x14ac:dyDescent="0.25">
      <c r="A53" s="57" t="s">
        <v>270</v>
      </c>
      <c r="B53" s="2"/>
      <c r="C53" s="2"/>
      <c r="D53" s="2"/>
      <c r="E53" s="2"/>
      <c r="F53" s="2"/>
      <c r="G53" s="2"/>
      <c r="H53" s="2"/>
    </row>
    <row r="54" spans="1:11" ht="27.6" customHeight="1" x14ac:dyDescent="0.25">
      <c r="A54" s="400" t="s">
        <v>256</v>
      </c>
      <c r="B54" s="400"/>
      <c r="C54" s="400"/>
      <c r="D54" s="400"/>
      <c r="E54" s="400"/>
      <c r="F54" s="400"/>
      <c r="G54" s="2"/>
      <c r="H54" s="2"/>
    </row>
    <row r="57" spans="1:11" x14ac:dyDescent="0.25">
      <c r="C57" s="218"/>
      <c r="D57" s="218"/>
      <c r="E57" s="218"/>
      <c r="F57" s="218"/>
    </row>
    <row r="62" spans="1:11" x14ac:dyDescent="0.25">
      <c r="C62" s="218"/>
      <c r="D62" s="218"/>
      <c r="E62" s="218"/>
      <c r="F62" s="218"/>
    </row>
  </sheetData>
  <sortState xmlns:xlrd2="http://schemas.microsoft.com/office/spreadsheetml/2017/richdata2" ref="A35:F38">
    <sortCondition descending="1" ref="C35:C38"/>
  </sortState>
  <mergeCells count="13">
    <mergeCell ref="H4:H7"/>
    <mergeCell ref="A4:F4"/>
    <mergeCell ref="A54:F54"/>
    <mergeCell ref="A42:F42"/>
    <mergeCell ref="A11:F11"/>
    <mergeCell ref="A22:F22"/>
    <mergeCell ref="A31:F31"/>
    <mergeCell ref="A5:A6"/>
    <mergeCell ref="B5:B6"/>
    <mergeCell ref="C5:C6"/>
    <mergeCell ref="D5:D6"/>
    <mergeCell ref="E5:E6"/>
    <mergeCell ref="F5:F6"/>
  </mergeCells>
  <pageMargins left="0.7" right="0.7" top="0.75" bottom="0.75" header="0.3" footer="0.3"/>
  <pageSetup orientation="portrait" r:id="rId1"/>
  <ignoredErrors>
    <ignoredError sqref="B46 B14:B17 B35:B3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A0D58-CF11-4517-8A12-3AE70FC3F18E}">
  <dimension ref="A1:T82"/>
  <sheetViews>
    <sheetView zoomScale="80" zoomScaleNormal="80" workbookViewId="0">
      <selection sqref="A1:E1"/>
    </sheetView>
  </sheetViews>
  <sheetFormatPr defaultRowHeight="15" x14ac:dyDescent="0.25"/>
  <cols>
    <col min="1" max="1" width="33.5703125" customWidth="1"/>
    <col min="2" max="2" width="21" customWidth="1"/>
    <col min="3" max="5" width="20.42578125" customWidth="1"/>
    <col min="6" max="6" width="4.5703125" customWidth="1"/>
    <col min="7" max="7" width="16" customWidth="1"/>
    <col min="8" max="8" width="20.140625" customWidth="1"/>
    <col min="9" max="9" width="7.7109375" customWidth="1"/>
    <col min="10" max="10" width="51.7109375" customWidth="1"/>
    <col min="20" max="20" width="18.5703125" customWidth="1"/>
  </cols>
  <sheetData>
    <row r="1" spans="1:20" ht="29.45" customHeight="1" x14ac:dyDescent="0.25">
      <c r="A1" s="369" t="s">
        <v>174</v>
      </c>
      <c r="B1" s="369"/>
      <c r="C1" s="369"/>
      <c r="D1" s="369"/>
      <c r="E1" s="369"/>
      <c r="F1" s="28"/>
      <c r="G1" s="28"/>
      <c r="H1" s="29"/>
      <c r="I1" s="2"/>
      <c r="J1" s="2"/>
      <c r="K1" s="2"/>
      <c r="L1" s="2"/>
      <c r="M1" s="2"/>
      <c r="N1" s="2"/>
      <c r="O1" s="2"/>
      <c r="P1" s="2"/>
      <c r="Q1" s="2"/>
      <c r="R1" s="2"/>
      <c r="S1" s="2"/>
      <c r="T1" s="2"/>
    </row>
    <row r="2" spans="1:20" ht="22.9" customHeight="1" thickBot="1" x14ac:dyDescent="0.3">
      <c r="A2" s="30" t="s">
        <v>198</v>
      </c>
      <c r="B2" s="28"/>
      <c r="C2" s="28"/>
      <c r="D2" s="28"/>
      <c r="E2" s="28"/>
      <c r="F2" s="28"/>
      <c r="G2" s="28"/>
      <c r="H2" s="29"/>
      <c r="I2" s="2"/>
      <c r="J2" s="2"/>
      <c r="K2" s="2"/>
      <c r="L2" s="2"/>
      <c r="M2" s="2"/>
      <c r="N2" s="2"/>
      <c r="O2" s="2"/>
      <c r="P2" s="2"/>
      <c r="Q2" s="2"/>
      <c r="R2" s="2"/>
      <c r="S2" s="2"/>
      <c r="T2" s="2"/>
    </row>
    <row r="3" spans="1:20" s="3" customFormat="1" ht="27" customHeight="1" x14ac:dyDescent="0.25">
      <c r="A3" s="86" t="s">
        <v>117</v>
      </c>
      <c r="B3" s="87"/>
      <c r="C3" s="87"/>
      <c r="D3" s="87"/>
      <c r="E3" s="88"/>
      <c r="F3" s="89"/>
      <c r="G3" s="90"/>
      <c r="H3" s="91"/>
      <c r="I3" s="22"/>
      <c r="J3" s="408" t="s">
        <v>108</v>
      </c>
      <c r="K3" s="408"/>
      <c r="L3" s="408"/>
      <c r="M3" s="408"/>
      <c r="N3" s="408"/>
      <c r="O3" s="408"/>
      <c r="P3" s="408"/>
      <c r="Q3" s="408"/>
      <c r="R3" s="408"/>
      <c r="S3" s="408"/>
      <c r="T3" s="408"/>
    </row>
    <row r="4" spans="1:20" ht="24.75" customHeight="1" x14ac:dyDescent="0.3">
      <c r="A4" s="63" t="s">
        <v>69</v>
      </c>
      <c r="B4" s="64" t="s">
        <v>51</v>
      </c>
      <c r="C4" s="64" t="s">
        <v>52</v>
      </c>
      <c r="D4" s="64" t="s">
        <v>53</v>
      </c>
      <c r="E4" s="65" t="s">
        <v>54</v>
      </c>
      <c r="F4" s="32"/>
      <c r="G4" s="33" t="s">
        <v>70</v>
      </c>
      <c r="H4" s="34" t="s">
        <v>71</v>
      </c>
      <c r="I4" s="2"/>
      <c r="J4" s="410" t="s">
        <v>199</v>
      </c>
      <c r="K4" s="410"/>
      <c r="L4" s="410"/>
      <c r="M4" s="410"/>
      <c r="N4" s="410"/>
      <c r="O4" s="410"/>
      <c r="P4" s="410"/>
      <c r="Q4" s="410"/>
      <c r="R4" s="410"/>
      <c r="S4" s="410"/>
      <c r="T4" s="410"/>
    </row>
    <row r="5" spans="1:20" ht="23.25" customHeight="1" x14ac:dyDescent="0.25">
      <c r="A5" s="35" t="s">
        <v>72</v>
      </c>
      <c r="B5" s="287">
        <v>93206.61</v>
      </c>
      <c r="C5" s="288">
        <v>7903485030.0100002</v>
      </c>
      <c r="D5" s="288">
        <v>15234367840.58</v>
      </c>
      <c r="E5" s="289">
        <v>36288120010.5</v>
      </c>
      <c r="F5" s="36"/>
      <c r="G5" s="93" t="s">
        <v>73</v>
      </c>
      <c r="H5" s="304">
        <v>1693107730</v>
      </c>
      <c r="I5" s="2"/>
      <c r="J5" s="410"/>
      <c r="K5" s="410"/>
      <c r="L5" s="410"/>
      <c r="M5" s="410"/>
      <c r="N5" s="410"/>
      <c r="O5" s="410"/>
      <c r="P5" s="410"/>
      <c r="Q5" s="410"/>
      <c r="R5" s="410"/>
      <c r="S5" s="410"/>
      <c r="T5" s="410"/>
    </row>
    <row r="6" spans="1:20" ht="23.25" customHeight="1" thickBot="1" x14ac:dyDescent="0.3">
      <c r="A6" s="37" t="s">
        <v>74</v>
      </c>
      <c r="B6" s="290">
        <v>38257.51</v>
      </c>
      <c r="C6" s="291">
        <v>3201030167.8000002</v>
      </c>
      <c r="D6" s="291">
        <v>5286351234.9700003</v>
      </c>
      <c r="E6" s="292">
        <v>9418313524.6200008</v>
      </c>
      <c r="F6" s="36"/>
      <c r="G6" s="94" t="s">
        <v>75</v>
      </c>
      <c r="H6" s="305">
        <v>3208403506.1199999</v>
      </c>
      <c r="I6" s="2"/>
      <c r="J6" s="408" t="s">
        <v>110</v>
      </c>
      <c r="K6" s="408"/>
      <c r="L6" s="408"/>
      <c r="M6" s="408"/>
      <c r="N6" s="408"/>
      <c r="O6" s="408"/>
      <c r="P6" s="408"/>
      <c r="Q6" s="408"/>
      <c r="R6" s="408"/>
      <c r="S6" s="408"/>
      <c r="T6" s="408"/>
    </row>
    <row r="7" spans="1:20" ht="23.25" customHeight="1" thickTop="1" thickBot="1" x14ac:dyDescent="0.3">
      <c r="A7" s="38" t="s">
        <v>76</v>
      </c>
      <c r="B7" s="293">
        <v>44624.21</v>
      </c>
      <c r="C7" s="294">
        <v>2773783310.8499999</v>
      </c>
      <c r="D7" s="294">
        <v>5197519035.7299995</v>
      </c>
      <c r="E7" s="295">
        <v>8354949499.7399998</v>
      </c>
      <c r="F7" s="36"/>
      <c r="G7" s="39" t="s">
        <v>77</v>
      </c>
      <c r="H7" s="306">
        <v>4901511236.1199999</v>
      </c>
      <c r="I7" s="2"/>
      <c r="J7" s="409" t="s">
        <v>114</v>
      </c>
      <c r="K7" s="409"/>
      <c r="L7" s="409"/>
      <c r="M7" s="409"/>
      <c r="N7" s="409"/>
      <c r="O7" s="409"/>
      <c r="P7" s="409"/>
      <c r="Q7" s="409"/>
      <c r="R7" s="409"/>
      <c r="S7" s="409"/>
      <c r="T7" s="409"/>
    </row>
    <row r="8" spans="1:20" ht="31.5" customHeight="1" thickTop="1" x14ac:dyDescent="0.25">
      <c r="A8" s="226" t="s">
        <v>78</v>
      </c>
      <c r="B8" s="296">
        <v>176088.3</v>
      </c>
      <c r="C8" s="297">
        <v>13878298508.6654</v>
      </c>
      <c r="D8" s="297">
        <v>25718238111.279999</v>
      </c>
      <c r="E8" s="298">
        <v>54061383034.864304</v>
      </c>
      <c r="F8" s="40"/>
      <c r="G8" s="22"/>
      <c r="H8" s="41"/>
      <c r="I8" s="2"/>
      <c r="J8" s="409" t="s">
        <v>115</v>
      </c>
      <c r="K8" s="409"/>
      <c r="L8" s="409"/>
      <c r="M8" s="409"/>
      <c r="N8" s="409"/>
      <c r="O8" s="409"/>
      <c r="P8" s="409"/>
      <c r="Q8" s="409"/>
      <c r="R8" s="409"/>
      <c r="S8" s="409"/>
      <c r="T8" s="409"/>
    </row>
    <row r="9" spans="1:20" ht="32.25" customHeight="1" x14ac:dyDescent="0.25">
      <c r="A9" s="299" t="s">
        <v>79</v>
      </c>
      <c r="B9" s="42">
        <v>1.8892257606007556</v>
      </c>
      <c r="C9" s="42">
        <v>1.7559720118363835</v>
      </c>
      <c r="D9" s="42">
        <v>1.6881723206639376</v>
      </c>
      <c r="E9" s="300">
        <v>1.4897818630235349</v>
      </c>
      <c r="F9" s="42"/>
      <c r="G9" s="22"/>
      <c r="H9" s="41"/>
      <c r="I9" s="2"/>
      <c r="J9" s="409" t="s">
        <v>116</v>
      </c>
      <c r="K9" s="409"/>
      <c r="L9" s="409"/>
      <c r="M9" s="409"/>
      <c r="N9" s="409"/>
      <c r="O9" s="409"/>
      <c r="P9" s="409"/>
      <c r="Q9" s="409"/>
      <c r="R9" s="409"/>
      <c r="S9" s="409"/>
      <c r="T9" s="409"/>
    </row>
    <row r="10" spans="1:20" ht="32.25" customHeight="1" thickBot="1" x14ac:dyDescent="0.3">
      <c r="A10" s="301" t="s">
        <v>283</v>
      </c>
      <c r="B10" s="302">
        <v>9.3456253349080601E-2</v>
      </c>
      <c r="C10" s="302">
        <v>9.7842414487487817E-2</v>
      </c>
      <c r="D10" s="302">
        <v>0.10791421448801375</v>
      </c>
      <c r="E10" s="303">
        <v>0.128235180042261</v>
      </c>
      <c r="F10" s="42"/>
      <c r="G10" s="22"/>
      <c r="H10" s="41"/>
      <c r="I10" s="2"/>
      <c r="J10" s="409" t="s">
        <v>255</v>
      </c>
      <c r="K10" s="409"/>
      <c r="L10" s="409"/>
      <c r="M10" s="409"/>
      <c r="N10" s="409"/>
      <c r="O10" s="409"/>
      <c r="P10" s="409"/>
      <c r="Q10" s="409"/>
      <c r="R10" s="409"/>
      <c r="S10" s="409"/>
      <c r="T10" s="409"/>
    </row>
    <row r="11" spans="1:20" ht="45.75" customHeight="1" thickBot="1" x14ac:dyDescent="0.3">
      <c r="A11" s="29"/>
      <c r="B11" s="28"/>
      <c r="C11" s="28"/>
      <c r="D11" s="28"/>
      <c r="E11" s="28"/>
      <c r="F11" s="28"/>
      <c r="G11" s="28"/>
      <c r="H11" s="29"/>
      <c r="I11" s="2"/>
      <c r="J11" s="409" t="s">
        <v>275</v>
      </c>
      <c r="K11" s="409"/>
      <c r="L11" s="409"/>
      <c r="M11" s="409"/>
      <c r="N11" s="409"/>
      <c r="O11" s="409"/>
      <c r="P11" s="409"/>
      <c r="Q11" s="409"/>
      <c r="R11" s="409"/>
      <c r="S11" s="409"/>
      <c r="T11" s="409"/>
    </row>
    <row r="12" spans="1:20" ht="26.25" customHeight="1" x14ac:dyDescent="0.25">
      <c r="A12" s="80" t="s">
        <v>118</v>
      </c>
      <c r="B12" s="43"/>
      <c r="C12" s="43"/>
      <c r="D12" s="43"/>
      <c r="E12" s="44"/>
      <c r="F12" s="31"/>
      <c r="G12" s="45"/>
      <c r="H12" s="46"/>
      <c r="I12" s="2"/>
      <c r="J12" s="409" t="s">
        <v>113</v>
      </c>
      <c r="K12" s="409"/>
      <c r="L12" s="409"/>
      <c r="M12" s="409"/>
      <c r="N12" s="409"/>
      <c r="O12" s="409"/>
      <c r="P12" s="409"/>
      <c r="Q12" s="409"/>
      <c r="R12" s="409"/>
      <c r="S12" s="409"/>
      <c r="T12" s="409"/>
    </row>
    <row r="13" spans="1:20" ht="22.15" customHeight="1" x14ac:dyDescent="0.3">
      <c r="A13" s="47" t="s">
        <v>69</v>
      </c>
      <c r="B13" s="95" t="s">
        <v>51</v>
      </c>
      <c r="C13" s="95" t="s">
        <v>52</v>
      </c>
      <c r="D13" s="95" t="s">
        <v>53</v>
      </c>
      <c r="E13" s="48" t="s">
        <v>54</v>
      </c>
      <c r="F13" s="32"/>
      <c r="G13" s="49" t="s">
        <v>70</v>
      </c>
      <c r="H13" s="50" t="s">
        <v>71</v>
      </c>
      <c r="I13" s="2"/>
      <c r="J13" s="2"/>
      <c r="K13" s="2"/>
      <c r="L13" s="2"/>
      <c r="M13" s="2"/>
      <c r="N13" s="2"/>
      <c r="O13" s="2"/>
      <c r="P13" s="2"/>
      <c r="Q13" s="2"/>
      <c r="R13" s="2"/>
      <c r="S13" s="2"/>
      <c r="T13" s="2"/>
    </row>
    <row r="14" spans="1:20" ht="22.15" customHeight="1" x14ac:dyDescent="0.35">
      <c r="A14" s="35" t="s">
        <v>72</v>
      </c>
      <c r="B14" s="287">
        <v>15806.73</v>
      </c>
      <c r="C14" s="288">
        <v>710650715.13999999</v>
      </c>
      <c r="D14" s="288">
        <v>1406903011.8399999</v>
      </c>
      <c r="E14" s="289">
        <v>2855698924.8699999</v>
      </c>
      <c r="F14" s="36"/>
      <c r="G14" s="51" t="s">
        <v>73</v>
      </c>
      <c r="H14" s="304">
        <v>111491060.04793808</v>
      </c>
      <c r="I14" s="2"/>
      <c r="J14" s="181" t="s">
        <v>158</v>
      </c>
      <c r="K14" s="2"/>
      <c r="L14" s="2"/>
      <c r="M14" s="2"/>
      <c r="N14" s="2"/>
      <c r="O14" s="2"/>
      <c r="P14" s="2"/>
      <c r="Q14" s="2"/>
      <c r="R14" s="2"/>
      <c r="S14" s="2"/>
      <c r="T14" s="2"/>
    </row>
    <row r="15" spans="1:20" ht="22.15" customHeight="1" thickBot="1" x14ac:dyDescent="0.3">
      <c r="A15" s="37" t="s">
        <v>74</v>
      </c>
      <c r="B15" s="290">
        <v>1097.5</v>
      </c>
      <c r="C15" s="291">
        <v>90121379.400000006</v>
      </c>
      <c r="D15" s="291">
        <v>169079806.22</v>
      </c>
      <c r="E15" s="292">
        <v>340437595.17000002</v>
      </c>
      <c r="F15" s="36"/>
      <c r="G15" s="52" t="s">
        <v>75</v>
      </c>
      <c r="H15" s="305">
        <v>217332116.60340101</v>
      </c>
      <c r="I15" s="2"/>
      <c r="J15" s="92"/>
      <c r="K15" s="92"/>
      <c r="L15" s="92"/>
      <c r="M15" s="92"/>
      <c r="N15" s="92"/>
      <c r="O15" s="92"/>
      <c r="P15" s="92"/>
      <c r="Q15" s="92"/>
      <c r="R15" s="92"/>
      <c r="S15" s="92"/>
      <c r="T15" s="92"/>
    </row>
    <row r="16" spans="1:20" ht="22.15" customHeight="1" thickTop="1" thickBot="1" x14ac:dyDescent="0.3">
      <c r="A16" s="38" t="s">
        <v>76</v>
      </c>
      <c r="B16" s="293">
        <v>3258.99</v>
      </c>
      <c r="C16" s="294">
        <v>202318521.37</v>
      </c>
      <c r="D16" s="294">
        <v>378876973.43000001</v>
      </c>
      <c r="E16" s="295">
        <v>608713483.62</v>
      </c>
      <c r="F16" s="36"/>
      <c r="G16" s="53" t="s">
        <v>77</v>
      </c>
      <c r="H16" s="306">
        <v>328823176.65133905</v>
      </c>
      <c r="I16" s="2"/>
      <c r="J16" s="2"/>
      <c r="K16" s="2"/>
      <c r="L16" s="2"/>
      <c r="M16" s="2"/>
      <c r="N16" s="2"/>
      <c r="O16" s="2"/>
      <c r="P16" s="2"/>
      <c r="Q16" s="2"/>
      <c r="R16" s="2"/>
      <c r="S16" s="2"/>
      <c r="T16" s="2"/>
    </row>
    <row r="17" spans="1:20" ht="22.15" customHeight="1" thickTop="1" thickBot="1" x14ac:dyDescent="0.3">
      <c r="A17" s="96" t="s">
        <v>78</v>
      </c>
      <c r="B17" s="307">
        <v>20163.226195371299</v>
      </c>
      <c r="C17" s="308">
        <v>1003090615.90813</v>
      </c>
      <c r="D17" s="308">
        <v>1954859791.47802</v>
      </c>
      <c r="E17" s="309">
        <v>3804850003.6585698</v>
      </c>
      <c r="F17" s="40"/>
      <c r="G17" s="22"/>
      <c r="H17" s="41"/>
      <c r="I17" s="2"/>
      <c r="J17" s="2"/>
      <c r="K17" s="2"/>
      <c r="L17" s="2"/>
      <c r="M17" s="2"/>
      <c r="N17" s="2"/>
      <c r="O17" s="2"/>
      <c r="P17" s="2"/>
      <c r="Q17" s="2"/>
      <c r="R17" s="2"/>
      <c r="S17" s="2"/>
      <c r="T17" s="2"/>
    </row>
    <row r="18" spans="1:20" ht="22.15" customHeight="1" thickBot="1" x14ac:dyDescent="0.3">
      <c r="A18" s="29"/>
      <c r="B18" s="28"/>
      <c r="C18" s="28"/>
      <c r="D18" s="28"/>
      <c r="E18" s="28"/>
      <c r="F18" s="31"/>
      <c r="G18" s="28"/>
      <c r="H18" s="29"/>
      <c r="I18" s="2"/>
      <c r="J18" s="2"/>
      <c r="K18" s="2"/>
      <c r="L18" s="2"/>
      <c r="M18" s="2"/>
      <c r="N18" s="2"/>
      <c r="O18" s="2"/>
      <c r="P18" s="2"/>
      <c r="Q18" s="2"/>
      <c r="R18" s="2"/>
      <c r="S18" s="2"/>
      <c r="T18" s="2"/>
    </row>
    <row r="19" spans="1:20" ht="26.25" customHeight="1" x14ac:dyDescent="0.25">
      <c r="A19" s="80" t="s">
        <v>119</v>
      </c>
      <c r="B19" s="43"/>
      <c r="C19" s="43"/>
      <c r="D19" s="43"/>
      <c r="E19" s="44"/>
      <c r="F19" s="36"/>
      <c r="G19" s="45"/>
      <c r="H19" s="46"/>
      <c r="I19" s="2"/>
      <c r="J19" s="2"/>
      <c r="K19" s="2"/>
      <c r="L19" s="2"/>
      <c r="M19" s="2"/>
      <c r="N19" s="2"/>
      <c r="O19" s="2"/>
      <c r="P19" s="2"/>
      <c r="Q19" s="2"/>
      <c r="R19" s="2"/>
      <c r="S19" s="2"/>
      <c r="T19" s="2"/>
    </row>
    <row r="20" spans="1:20" ht="22.15" customHeight="1" x14ac:dyDescent="0.3">
      <c r="A20" s="47" t="s">
        <v>69</v>
      </c>
      <c r="B20" s="95" t="s">
        <v>51</v>
      </c>
      <c r="C20" s="95" t="s">
        <v>52</v>
      </c>
      <c r="D20" s="95" t="s">
        <v>53</v>
      </c>
      <c r="E20" s="48" t="s">
        <v>54</v>
      </c>
      <c r="F20" s="36"/>
      <c r="G20" s="49" t="s">
        <v>70</v>
      </c>
      <c r="H20" s="50" t="s">
        <v>71</v>
      </c>
      <c r="I20" s="2"/>
      <c r="J20" s="2"/>
      <c r="K20" s="2"/>
      <c r="L20" s="2"/>
      <c r="M20" s="2"/>
      <c r="N20" s="2"/>
      <c r="O20" s="2"/>
      <c r="P20" s="2"/>
      <c r="Q20" s="2"/>
      <c r="R20" s="2"/>
      <c r="S20" s="2"/>
      <c r="T20" s="2"/>
    </row>
    <row r="21" spans="1:20" ht="22.15" customHeight="1" x14ac:dyDescent="0.25">
      <c r="A21" s="35" t="s">
        <v>72</v>
      </c>
      <c r="B21" s="287">
        <v>15801.04</v>
      </c>
      <c r="C21" s="288">
        <v>1807348418.4000001</v>
      </c>
      <c r="D21" s="288">
        <v>3845353578.3000002</v>
      </c>
      <c r="E21" s="289">
        <v>11155898275.24</v>
      </c>
      <c r="F21" s="40"/>
      <c r="G21" s="51" t="s">
        <v>73</v>
      </c>
      <c r="H21" s="304">
        <v>364768056.84829479</v>
      </c>
      <c r="I21" s="2"/>
      <c r="J21" s="2"/>
      <c r="K21" s="2"/>
      <c r="L21" s="2"/>
      <c r="M21" s="2"/>
      <c r="N21" s="2"/>
      <c r="O21" s="2"/>
      <c r="P21" s="2"/>
      <c r="Q21" s="2"/>
      <c r="R21" s="2"/>
      <c r="S21" s="2"/>
      <c r="T21" s="2"/>
    </row>
    <row r="22" spans="1:20" ht="22.15" customHeight="1" thickBot="1" x14ac:dyDescent="0.3">
      <c r="A22" s="37" t="s">
        <v>74</v>
      </c>
      <c r="B22" s="290">
        <v>5800.95</v>
      </c>
      <c r="C22" s="291">
        <v>559262593.30999994</v>
      </c>
      <c r="D22" s="291">
        <v>873640785.20000005</v>
      </c>
      <c r="E22" s="292">
        <v>1558729313.79</v>
      </c>
      <c r="F22" s="42"/>
      <c r="G22" s="52" t="s">
        <v>75</v>
      </c>
      <c r="H22" s="305">
        <v>700439680.97094595</v>
      </c>
      <c r="I22" s="2"/>
      <c r="J22" s="2"/>
      <c r="K22" s="2"/>
      <c r="L22" s="2"/>
      <c r="M22" s="2"/>
      <c r="N22" s="2"/>
      <c r="O22" s="2"/>
      <c r="P22" s="2"/>
      <c r="Q22" s="2"/>
      <c r="R22" s="2"/>
      <c r="S22" s="2"/>
      <c r="T22" s="2"/>
    </row>
    <row r="23" spans="1:20" ht="22.15" customHeight="1" thickTop="1" thickBot="1" x14ac:dyDescent="0.3">
      <c r="A23" s="38" t="s">
        <v>76</v>
      </c>
      <c r="B23" s="293">
        <v>9418.2900000000009</v>
      </c>
      <c r="C23" s="294">
        <v>585523104.74000001</v>
      </c>
      <c r="D23" s="294">
        <v>1097236794.29</v>
      </c>
      <c r="E23" s="295">
        <v>1763915417.6700001</v>
      </c>
      <c r="F23" s="31"/>
      <c r="G23" s="53" t="s">
        <v>77</v>
      </c>
      <c r="H23" s="306">
        <v>1065207737.8192408</v>
      </c>
      <c r="I23" s="2"/>
      <c r="J23" s="2"/>
      <c r="K23" s="2"/>
      <c r="L23" s="2"/>
      <c r="M23" s="2"/>
      <c r="N23" s="2"/>
      <c r="O23" s="2"/>
      <c r="P23" s="2"/>
      <c r="Q23" s="2"/>
      <c r="R23" s="2"/>
      <c r="S23" s="2"/>
      <c r="T23" s="2"/>
    </row>
    <row r="24" spans="1:20" ht="22.15" customHeight="1" thickTop="1" thickBot="1" x14ac:dyDescent="0.35">
      <c r="A24" s="96" t="s">
        <v>78</v>
      </c>
      <c r="B24" s="307">
        <v>31020.277470317498</v>
      </c>
      <c r="C24" s="308">
        <v>2952134116.4545202</v>
      </c>
      <c r="D24" s="308">
        <v>5816231157.7988796</v>
      </c>
      <c r="E24" s="309">
        <v>14478543006.704399</v>
      </c>
      <c r="F24" s="32"/>
      <c r="G24" s="22"/>
      <c r="H24" s="41"/>
      <c r="I24" s="2"/>
      <c r="J24" s="2"/>
      <c r="K24" s="2"/>
      <c r="L24" s="2"/>
      <c r="M24" s="2"/>
      <c r="N24" s="2"/>
      <c r="O24" s="2"/>
      <c r="P24" s="2"/>
      <c r="Q24" s="2"/>
      <c r="R24" s="2"/>
      <c r="S24" s="2"/>
      <c r="T24" s="2"/>
    </row>
    <row r="25" spans="1:20" ht="22.15" customHeight="1" thickBot="1" x14ac:dyDescent="0.3">
      <c r="A25" s="29"/>
      <c r="B25" s="28"/>
      <c r="C25" s="28"/>
      <c r="D25" s="28"/>
      <c r="E25" s="28"/>
      <c r="F25" s="36"/>
      <c r="G25" s="28"/>
      <c r="H25" s="29"/>
      <c r="I25" s="2"/>
      <c r="J25" s="2"/>
      <c r="K25" s="2"/>
      <c r="L25" s="2"/>
      <c r="M25" s="2"/>
      <c r="N25" s="2"/>
      <c r="O25" s="2"/>
      <c r="P25" s="2"/>
      <c r="Q25" s="2"/>
      <c r="R25" s="2"/>
      <c r="S25" s="2"/>
      <c r="T25" s="2"/>
    </row>
    <row r="26" spans="1:20" s="3" customFormat="1" ht="26.25" customHeight="1" x14ac:dyDescent="0.25">
      <c r="A26" s="80" t="s">
        <v>120</v>
      </c>
      <c r="B26" s="81"/>
      <c r="C26" s="81"/>
      <c r="D26" s="81"/>
      <c r="E26" s="82"/>
      <c r="F26" s="36"/>
      <c r="G26" s="83"/>
      <c r="H26" s="84"/>
      <c r="I26" s="22"/>
      <c r="J26" s="22"/>
      <c r="K26" s="22"/>
      <c r="L26" s="22"/>
      <c r="M26" s="22"/>
      <c r="N26" s="22"/>
      <c r="O26" s="22"/>
      <c r="P26" s="22"/>
      <c r="Q26" s="22"/>
      <c r="R26" s="22"/>
      <c r="S26" s="22"/>
      <c r="T26" s="22"/>
    </row>
    <row r="27" spans="1:20" ht="22.15" customHeight="1" x14ac:dyDescent="0.3">
      <c r="A27" s="47" t="s">
        <v>69</v>
      </c>
      <c r="B27" s="95" t="s">
        <v>51</v>
      </c>
      <c r="C27" s="95" t="s">
        <v>52</v>
      </c>
      <c r="D27" s="95" t="s">
        <v>53</v>
      </c>
      <c r="E27" s="48" t="s">
        <v>54</v>
      </c>
      <c r="F27" s="40"/>
      <c r="G27" s="49" t="s">
        <v>70</v>
      </c>
      <c r="H27" s="50" t="s">
        <v>71</v>
      </c>
      <c r="I27" s="2"/>
      <c r="J27" s="2"/>
      <c r="K27" s="2"/>
      <c r="L27" s="2"/>
      <c r="M27" s="2"/>
      <c r="N27" s="2"/>
      <c r="O27" s="2"/>
      <c r="P27" s="2"/>
      <c r="Q27" s="2"/>
      <c r="R27" s="2"/>
      <c r="S27" s="2"/>
      <c r="T27" s="2"/>
    </row>
    <row r="28" spans="1:20" ht="22.15" customHeight="1" x14ac:dyDescent="0.25">
      <c r="A28" s="35" t="s">
        <v>72</v>
      </c>
      <c r="B28" s="287">
        <v>6026.66</v>
      </c>
      <c r="C28" s="288">
        <v>553254417.76999998</v>
      </c>
      <c r="D28" s="288">
        <v>818343648.59000003</v>
      </c>
      <c r="E28" s="289">
        <v>2460020257.71</v>
      </c>
      <c r="F28" s="42"/>
      <c r="G28" s="51" t="s">
        <v>73</v>
      </c>
      <c r="H28" s="304">
        <v>98603050.496523708</v>
      </c>
      <c r="I28" s="2"/>
      <c r="J28" s="2"/>
      <c r="K28" s="2"/>
      <c r="L28" s="2"/>
      <c r="M28" s="2"/>
      <c r="N28" s="2"/>
      <c r="O28" s="2"/>
      <c r="P28" s="2"/>
      <c r="Q28" s="2"/>
      <c r="R28" s="2"/>
      <c r="S28" s="2"/>
      <c r="T28" s="2"/>
    </row>
    <row r="29" spans="1:20" ht="22.15" customHeight="1" thickBot="1" x14ac:dyDescent="0.3">
      <c r="A29" s="37" t="s">
        <v>74</v>
      </c>
      <c r="B29" s="290">
        <v>1967.53</v>
      </c>
      <c r="C29" s="291">
        <v>176544116.27000001</v>
      </c>
      <c r="D29" s="291">
        <v>301219811.92000002</v>
      </c>
      <c r="E29" s="292">
        <v>546210620.27999997</v>
      </c>
      <c r="F29" s="31"/>
      <c r="G29" s="52" t="s">
        <v>75</v>
      </c>
      <c r="H29" s="305">
        <v>202315728.93369299</v>
      </c>
      <c r="I29" s="2"/>
      <c r="J29" s="2"/>
      <c r="K29" s="2"/>
      <c r="L29" s="2"/>
      <c r="M29" s="2"/>
      <c r="N29" s="2"/>
      <c r="O29" s="2"/>
      <c r="P29" s="2"/>
      <c r="Q29" s="2"/>
      <c r="R29" s="2"/>
      <c r="S29" s="2"/>
      <c r="T29" s="2"/>
    </row>
    <row r="30" spans="1:20" ht="22.15" customHeight="1" thickTop="1" thickBot="1" x14ac:dyDescent="0.35">
      <c r="A30" s="38" t="s">
        <v>76</v>
      </c>
      <c r="B30" s="293">
        <v>2964.88</v>
      </c>
      <c r="C30" s="294">
        <v>184289074.81</v>
      </c>
      <c r="D30" s="294">
        <v>345320484.04000002</v>
      </c>
      <c r="E30" s="295">
        <v>555094102.59000003</v>
      </c>
      <c r="F30" s="32"/>
      <c r="G30" s="53" t="s">
        <v>77</v>
      </c>
      <c r="H30" s="306">
        <v>300918779.43021667</v>
      </c>
      <c r="I30" s="2"/>
      <c r="J30" s="2"/>
      <c r="K30" s="2"/>
      <c r="L30" s="2"/>
      <c r="M30" s="2"/>
      <c r="N30" s="2"/>
      <c r="O30" s="2"/>
      <c r="P30" s="2"/>
      <c r="Q30" s="2"/>
      <c r="R30" s="2"/>
      <c r="S30" s="2"/>
      <c r="T30" s="2"/>
    </row>
    <row r="31" spans="1:20" ht="22.15" customHeight="1" thickTop="1" thickBot="1" x14ac:dyDescent="0.3">
      <c r="A31" s="96" t="s">
        <v>78</v>
      </c>
      <c r="B31" s="307">
        <v>10959.0686778336</v>
      </c>
      <c r="C31" s="308">
        <v>914087608.84419596</v>
      </c>
      <c r="D31" s="308">
        <v>1464883944.55338</v>
      </c>
      <c r="E31" s="309">
        <v>3561324980.5933299</v>
      </c>
      <c r="F31" s="36"/>
      <c r="G31" s="22"/>
      <c r="H31" s="41"/>
      <c r="I31" s="2"/>
      <c r="J31" s="2"/>
      <c r="K31" s="2"/>
      <c r="L31" s="2"/>
      <c r="M31" s="2"/>
      <c r="N31" s="2"/>
      <c r="O31" s="2"/>
      <c r="P31" s="2"/>
      <c r="Q31" s="2"/>
      <c r="R31" s="2"/>
      <c r="S31" s="2"/>
      <c r="T31" s="2"/>
    </row>
    <row r="32" spans="1:20" ht="22.15" customHeight="1" thickBot="1" x14ac:dyDescent="0.3">
      <c r="A32" s="29"/>
      <c r="B32" s="28"/>
      <c r="C32" s="28"/>
      <c r="D32" s="28"/>
      <c r="E32" s="28"/>
      <c r="F32" s="36"/>
      <c r="G32" s="28"/>
      <c r="H32" s="29"/>
      <c r="I32" s="2"/>
      <c r="J32" s="2"/>
      <c r="K32" s="2"/>
      <c r="L32" s="2"/>
      <c r="M32" s="2"/>
      <c r="N32" s="2"/>
      <c r="O32" s="2"/>
      <c r="P32" s="2"/>
      <c r="Q32" s="2"/>
      <c r="R32" s="2"/>
      <c r="S32" s="2"/>
      <c r="T32" s="2"/>
    </row>
    <row r="33" spans="1:20" s="3" customFormat="1" ht="26.25" customHeight="1" x14ac:dyDescent="0.25">
      <c r="A33" s="80" t="s">
        <v>121</v>
      </c>
      <c r="B33" s="81"/>
      <c r="C33" s="81"/>
      <c r="D33" s="81"/>
      <c r="E33" s="82"/>
      <c r="F33" s="85"/>
      <c r="G33" s="83"/>
      <c r="H33" s="84"/>
      <c r="I33" s="22"/>
      <c r="J33" s="22"/>
      <c r="K33" s="22"/>
      <c r="L33" s="22"/>
      <c r="M33" s="22"/>
      <c r="N33" s="22"/>
      <c r="O33" s="22"/>
      <c r="P33" s="22"/>
      <c r="Q33" s="22"/>
      <c r="R33" s="22"/>
      <c r="S33" s="22"/>
      <c r="T33" s="22"/>
    </row>
    <row r="34" spans="1:20" ht="22.15" customHeight="1" x14ac:dyDescent="0.3">
      <c r="A34" s="47" t="s">
        <v>69</v>
      </c>
      <c r="B34" s="95" t="s">
        <v>51</v>
      </c>
      <c r="C34" s="95" t="s">
        <v>52</v>
      </c>
      <c r="D34" s="95" t="s">
        <v>53</v>
      </c>
      <c r="E34" s="48" t="s">
        <v>54</v>
      </c>
      <c r="F34" s="36"/>
      <c r="G34" s="49" t="s">
        <v>70</v>
      </c>
      <c r="H34" s="50" t="s">
        <v>71</v>
      </c>
      <c r="I34" s="2"/>
      <c r="J34" s="2"/>
      <c r="K34" s="2"/>
      <c r="L34" s="2"/>
      <c r="M34" s="2"/>
      <c r="N34" s="2"/>
      <c r="O34" s="2"/>
      <c r="P34" s="2"/>
      <c r="Q34" s="2"/>
      <c r="R34" s="2"/>
      <c r="S34" s="2"/>
      <c r="T34" s="2"/>
    </row>
    <row r="35" spans="1:20" ht="22.15" customHeight="1" x14ac:dyDescent="0.25">
      <c r="A35" s="35" t="s">
        <v>72</v>
      </c>
      <c r="B35" s="287">
        <v>55572.17</v>
      </c>
      <c r="C35" s="288">
        <v>4832231478.6999998</v>
      </c>
      <c r="D35" s="288">
        <v>9163767601.8600006</v>
      </c>
      <c r="E35" s="289">
        <v>19816502552.669998</v>
      </c>
      <c r="F35" s="36"/>
      <c r="G35" s="51" t="s">
        <v>73</v>
      </c>
      <c r="H35" s="304">
        <v>1118245562.6105542</v>
      </c>
      <c r="I35" s="2"/>
      <c r="J35" s="2"/>
      <c r="K35" s="2"/>
      <c r="L35" s="2"/>
      <c r="M35" s="2"/>
      <c r="N35" s="2"/>
      <c r="O35" s="2"/>
      <c r="P35" s="2"/>
      <c r="Q35" s="2"/>
      <c r="R35" s="2"/>
      <c r="S35" s="2"/>
      <c r="T35" s="2"/>
    </row>
    <row r="36" spans="1:20" ht="22.15" customHeight="1" thickBot="1" x14ac:dyDescent="0.3">
      <c r="A36" s="37" t="s">
        <v>74</v>
      </c>
      <c r="B36" s="290">
        <v>29391.53</v>
      </c>
      <c r="C36" s="291">
        <v>2375102078.8199997</v>
      </c>
      <c r="D36" s="291">
        <v>3942410831.6199999</v>
      </c>
      <c r="E36" s="292">
        <v>6972935995.3799992</v>
      </c>
      <c r="F36" s="36"/>
      <c r="G36" s="52" t="s">
        <v>75</v>
      </c>
      <c r="H36" s="305">
        <v>2088315979.608469</v>
      </c>
      <c r="I36" s="2"/>
      <c r="J36" s="2"/>
      <c r="K36" s="2"/>
      <c r="L36" s="2"/>
      <c r="M36" s="2"/>
      <c r="N36" s="2"/>
      <c r="O36" s="2"/>
      <c r="P36" s="2"/>
      <c r="Q36" s="2"/>
      <c r="R36" s="2"/>
      <c r="S36" s="2"/>
      <c r="T36" s="2"/>
    </row>
    <row r="37" spans="1:20" ht="22.15" customHeight="1" thickTop="1" thickBot="1" x14ac:dyDescent="0.3">
      <c r="A37" s="38" t="s">
        <v>76</v>
      </c>
      <c r="B37" s="293">
        <v>28982.059999999998</v>
      </c>
      <c r="C37" s="294">
        <v>1801652609.9400001</v>
      </c>
      <c r="D37" s="294">
        <v>3376084783.9699998</v>
      </c>
      <c r="E37" s="295">
        <v>5427226495.8599997</v>
      </c>
      <c r="F37" s="40"/>
      <c r="G37" s="53" t="s">
        <v>77</v>
      </c>
      <c r="H37" s="306">
        <v>3206561542.2190232</v>
      </c>
      <c r="I37" s="2"/>
      <c r="J37" s="2"/>
      <c r="K37" s="2"/>
      <c r="L37" s="2"/>
      <c r="M37" s="2"/>
      <c r="N37" s="2"/>
      <c r="O37" s="2"/>
      <c r="P37" s="2"/>
      <c r="Q37" s="2"/>
      <c r="R37" s="2"/>
      <c r="S37" s="2"/>
      <c r="T37" s="2"/>
    </row>
    <row r="38" spans="1:20" ht="22.15" customHeight="1" thickTop="1" thickBot="1" x14ac:dyDescent="0.3">
      <c r="A38" s="96" t="s">
        <v>78</v>
      </c>
      <c r="B38" s="307">
        <v>113945.7563267456</v>
      </c>
      <c r="C38" s="308">
        <v>9008986167.4586201</v>
      </c>
      <c r="D38" s="308">
        <v>16482263217.44968</v>
      </c>
      <c r="E38" s="309">
        <v>32216665043.907898</v>
      </c>
      <c r="F38" s="42"/>
      <c r="G38" s="22"/>
      <c r="H38" s="41"/>
      <c r="I38" s="2"/>
      <c r="J38" s="2"/>
      <c r="K38" s="2"/>
      <c r="L38" s="2"/>
      <c r="M38" s="2"/>
      <c r="N38" s="2"/>
      <c r="O38" s="2"/>
      <c r="P38" s="2"/>
      <c r="Q38" s="2"/>
      <c r="R38" s="2"/>
      <c r="S38" s="2"/>
      <c r="T38" s="2"/>
    </row>
    <row r="39" spans="1:20" x14ac:dyDescent="0.25">
      <c r="A39" s="2"/>
      <c r="B39" s="2"/>
      <c r="C39" s="2"/>
      <c r="D39" s="2"/>
      <c r="E39" s="2"/>
      <c r="F39" s="2"/>
      <c r="G39" s="2"/>
      <c r="H39" s="2"/>
      <c r="I39" s="2"/>
      <c r="J39" s="2"/>
      <c r="K39" s="2"/>
      <c r="L39" s="2"/>
      <c r="M39" s="2"/>
      <c r="N39" s="2"/>
      <c r="O39" s="2"/>
      <c r="P39" s="2"/>
      <c r="Q39" s="2"/>
      <c r="R39" s="2"/>
      <c r="S39" s="2"/>
      <c r="T39" s="2"/>
    </row>
    <row r="40" spans="1:20" x14ac:dyDescent="0.25">
      <c r="A40" s="407"/>
      <c r="B40" s="407"/>
      <c r="C40" s="407"/>
      <c r="D40" s="407"/>
      <c r="E40" s="407"/>
      <c r="F40" s="407"/>
      <c r="G40" s="407"/>
      <c r="H40" s="407"/>
      <c r="I40" s="2"/>
      <c r="J40" s="2"/>
      <c r="K40" s="2"/>
      <c r="L40" s="2"/>
      <c r="M40" s="2"/>
      <c r="N40" s="2"/>
      <c r="O40" s="2"/>
      <c r="P40" s="2"/>
      <c r="Q40" s="2"/>
      <c r="R40" s="2"/>
      <c r="S40" s="2"/>
      <c r="T40" s="2"/>
    </row>
    <row r="41" spans="1:20" x14ac:dyDescent="0.25">
      <c r="A41" s="2"/>
      <c r="B41" s="2"/>
      <c r="C41" s="2"/>
      <c r="D41" s="2"/>
      <c r="E41" s="2"/>
      <c r="F41" s="2"/>
      <c r="G41" s="2"/>
      <c r="H41" s="2"/>
      <c r="I41" s="2"/>
      <c r="J41" s="2"/>
      <c r="K41" s="2"/>
      <c r="L41" s="2"/>
      <c r="M41" s="2"/>
      <c r="N41" s="2"/>
      <c r="O41" s="2"/>
      <c r="P41" s="2"/>
      <c r="Q41" s="2"/>
      <c r="R41" s="2"/>
      <c r="S41" s="2"/>
      <c r="T41" s="2"/>
    </row>
    <row r="42" spans="1:20" ht="15.75" thickBot="1" x14ac:dyDescent="0.3">
      <c r="A42" s="2"/>
      <c r="B42" s="2"/>
      <c r="C42" s="2"/>
      <c r="D42" s="2"/>
      <c r="E42" s="2"/>
      <c r="F42" s="2"/>
      <c r="G42" s="2"/>
      <c r="H42" s="2"/>
      <c r="I42" s="2"/>
      <c r="J42" s="2"/>
      <c r="K42" s="2"/>
      <c r="L42" s="2"/>
      <c r="M42" s="2"/>
      <c r="N42" s="2"/>
      <c r="O42" s="2"/>
      <c r="P42" s="2"/>
      <c r="Q42" s="2"/>
      <c r="R42" s="2"/>
      <c r="S42" s="2"/>
      <c r="T42" s="2"/>
    </row>
    <row r="43" spans="1:20" ht="23.25" x14ac:dyDescent="0.25">
      <c r="A43" s="241" t="s">
        <v>186</v>
      </c>
      <c r="B43" s="242"/>
      <c r="C43" s="242"/>
      <c r="D43" s="242"/>
      <c r="E43" s="243"/>
      <c r="F43" s="2"/>
      <c r="G43" s="2"/>
      <c r="H43" s="2"/>
      <c r="I43" s="2"/>
      <c r="J43" s="2"/>
      <c r="K43" s="2"/>
      <c r="L43" s="2"/>
      <c r="M43" s="2"/>
      <c r="N43" s="2"/>
      <c r="O43" s="2"/>
      <c r="P43" s="2"/>
      <c r="Q43" s="2"/>
      <c r="R43" s="2"/>
      <c r="S43" s="2"/>
      <c r="T43" s="2"/>
    </row>
    <row r="44" spans="1:20" ht="18.75" x14ac:dyDescent="0.3">
      <c r="A44" s="244" t="s">
        <v>69</v>
      </c>
      <c r="B44" s="245" t="s">
        <v>51</v>
      </c>
      <c r="C44" s="245" t="s">
        <v>52</v>
      </c>
      <c r="D44" s="245" t="s">
        <v>53</v>
      </c>
      <c r="E44" s="246" t="s">
        <v>54</v>
      </c>
      <c r="F44" s="2"/>
      <c r="G44" s="2"/>
      <c r="H44" s="2"/>
      <c r="I44" s="2"/>
      <c r="J44" s="2"/>
      <c r="K44" s="2"/>
      <c r="L44" s="2"/>
      <c r="M44" s="2"/>
      <c r="N44" s="2"/>
      <c r="O44" s="2"/>
      <c r="P44" s="2"/>
      <c r="Q44" s="2"/>
      <c r="R44" s="2"/>
      <c r="S44" s="2"/>
      <c r="T44" s="2"/>
    </row>
    <row r="45" spans="1:20" s="3" customFormat="1" ht="20.45" customHeight="1" x14ac:dyDescent="0.25">
      <c r="A45" s="310" t="s">
        <v>230</v>
      </c>
      <c r="B45" s="311">
        <v>10760.07</v>
      </c>
      <c r="C45" s="36">
        <v>861612372.19999993</v>
      </c>
      <c r="D45" s="36">
        <v>1013870864.8099999</v>
      </c>
      <c r="E45" s="312">
        <v>1576239898.9699998</v>
      </c>
      <c r="F45" s="22"/>
      <c r="G45" s="22"/>
      <c r="H45" s="22"/>
      <c r="I45" s="22"/>
      <c r="J45" s="22"/>
      <c r="K45" s="22"/>
      <c r="L45" s="22"/>
      <c r="M45" s="22"/>
      <c r="N45" s="22"/>
      <c r="O45" s="22"/>
      <c r="P45" s="22"/>
      <c r="Q45" s="22"/>
      <c r="R45" s="22"/>
      <c r="S45" s="22"/>
      <c r="T45" s="22"/>
    </row>
    <row r="46" spans="1:20" s="3" customFormat="1" ht="20.45" customHeight="1" x14ac:dyDescent="0.25">
      <c r="A46" s="310" t="s">
        <v>187</v>
      </c>
      <c r="B46" s="311">
        <v>7978.9999999999991</v>
      </c>
      <c r="C46" s="36">
        <v>333476499.44999999</v>
      </c>
      <c r="D46" s="36">
        <v>650260394.62</v>
      </c>
      <c r="E46" s="312">
        <v>911229493.32999992</v>
      </c>
      <c r="F46" s="22"/>
      <c r="G46" s="22"/>
      <c r="H46" s="22"/>
      <c r="I46" s="22"/>
      <c r="J46" s="22"/>
      <c r="K46" s="22"/>
      <c r="L46" s="22"/>
      <c r="M46" s="22"/>
      <c r="N46" s="22"/>
      <c r="O46" s="22"/>
      <c r="P46" s="22"/>
      <c r="Q46" s="22"/>
      <c r="R46" s="22"/>
      <c r="S46" s="22"/>
      <c r="T46" s="22"/>
    </row>
    <row r="47" spans="1:20" s="3" customFormat="1" ht="20.45" customHeight="1" x14ac:dyDescent="0.25">
      <c r="A47" s="313" t="s">
        <v>231</v>
      </c>
      <c r="B47" s="311">
        <v>7895.93</v>
      </c>
      <c r="C47" s="36">
        <v>492640683.93000001</v>
      </c>
      <c r="D47" s="36">
        <v>610696592.21000004</v>
      </c>
      <c r="E47" s="312">
        <v>980843839.16999996</v>
      </c>
      <c r="F47" s="22"/>
      <c r="G47" s="22"/>
      <c r="H47" s="22"/>
      <c r="I47" s="22"/>
      <c r="J47" s="22"/>
      <c r="K47" s="22"/>
      <c r="L47" s="22"/>
      <c r="M47" s="22"/>
      <c r="N47" s="22"/>
      <c r="O47" s="22"/>
      <c r="P47" s="22"/>
      <c r="Q47" s="22"/>
      <c r="R47" s="22"/>
      <c r="S47" s="22"/>
      <c r="T47" s="22"/>
    </row>
    <row r="48" spans="1:20" s="3" customFormat="1" ht="20.45" customHeight="1" x14ac:dyDescent="0.25">
      <c r="A48" s="313" t="s">
        <v>232</v>
      </c>
      <c r="B48" s="311">
        <v>7305.8</v>
      </c>
      <c r="C48" s="36">
        <v>224430839.95999998</v>
      </c>
      <c r="D48" s="36">
        <v>365814890.95999998</v>
      </c>
      <c r="E48" s="312">
        <v>707477988.85000002</v>
      </c>
      <c r="F48" s="22"/>
      <c r="G48" s="22"/>
      <c r="H48" s="22"/>
      <c r="I48" s="22"/>
      <c r="J48" s="22"/>
      <c r="K48" s="22"/>
      <c r="L48" s="22"/>
      <c r="M48" s="22"/>
      <c r="N48" s="22"/>
      <c r="O48" s="22"/>
      <c r="P48" s="22"/>
      <c r="Q48" s="22"/>
      <c r="R48" s="22"/>
      <c r="S48" s="22"/>
      <c r="T48" s="22"/>
    </row>
    <row r="49" spans="1:20" s="3" customFormat="1" ht="20.45" customHeight="1" x14ac:dyDescent="0.25">
      <c r="A49" s="313" t="s">
        <v>237</v>
      </c>
      <c r="B49" s="311">
        <v>6993.98</v>
      </c>
      <c r="C49" s="36">
        <v>768953490.50999999</v>
      </c>
      <c r="D49" s="36">
        <v>1039461366.21</v>
      </c>
      <c r="E49" s="312">
        <v>1448974725.0899999</v>
      </c>
      <c r="F49" s="22"/>
      <c r="G49" s="22"/>
      <c r="H49" s="22"/>
      <c r="I49" s="22"/>
      <c r="J49" s="22"/>
      <c r="K49" s="22"/>
      <c r="L49" s="22"/>
      <c r="M49" s="22"/>
      <c r="N49" s="22"/>
      <c r="O49" s="22"/>
      <c r="P49" s="22"/>
      <c r="Q49" s="22"/>
      <c r="R49" s="22"/>
      <c r="S49" s="22"/>
      <c r="T49" s="22"/>
    </row>
    <row r="50" spans="1:20" s="3" customFormat="1" ht="20.45" customHeight="1" x14ac:dyDescent="0.25">
      <c r="A50" s="313" t="s">
        <v>188</v>
      </c>
      <c r="B50" s="311">
        <v>6858.17</v>
      </c>
      <c r="C50" s="36">
        <v>283008737.05000001</v>
      </c>
      <c r="D50" s="36">
        <v>396996386.31999993</v>
      </c>
      <c r="E50" s="312">
        <v>532361736.62</v>
      </c>
      <c r="F50" s="22"/>
      <c r="G50" s="22"/>
      <c r="H50" s="22"/>
      <c r="I50" s="22"/>
      <c r="J50" s="22"/>
      <c r="K50" s="22"/>
      <c r="L50" s="22"/>
      <c r="M50" s="22"/>
      <c r="N50" s="22"/>
      <c r="O50" s="22"/>
      <c r="P50" s="22"/>
      <c r="Q50" s="22"/>
      <c r="R50" s="22"/>
      <c r="S50" s="22"/>
      <c r="T50" s="22"/>
    </row>
    <row r="51" spans="1:20" s="3" customFormat="1" ht="20.45" customHeight="1" x14ac:dyDescent="0.25">
      <c r="A51" s="313" t="s">
        <v>233</v>
      </c>
      <c r="B51" s="311">
        <v>4649.1499999999996</v>
      </c>
      <c r="C51" s="36">
        <v>67964277.189999998</v>
      </c>
      <c r="D51" s="36">
        <v>1218183094.05</v>
      </c>
      <c r="E51" s="312">
        <v>1820092862.47</v>
      </c>
      <c r="F51" s="22"/>
      <c r="G51" s="22"/>
      <c r="H51" s="22"/>
      <c r="I51" s="22"/>
      <c r="J51" s="22"/>
      <c r="K51" s="22"/>
      <c r="L51" s="22"/>
      <c r="M51" s="22"/>
      <c r="N51" s="22"/>
      <c r="O51" s="22"/>
      <c r="P51" s="22"/>
      <c r="Q51" s="22"/>
      <c r="R51" s="22"/>
      <c r="S51" s="22"/>
      <c r="T51" s="22"/>
    </row>
    <row r="52" spans="1:20" s="3" customFormat="1" ht="20.45" customHeight="1" x14ac:dyDescent="0.25">
      <c r="A52" s="313" t="s">
        <v>189</v>
      </c>
      <c r="B52" s="311">
        <v>3606.09</v>
      </c>
      <c r="C52" s="36">
        <v>567461100.54000008</v>
      </c>
      <c r="D52" s="36">
        <v>676591651.54999995</v>
      </c>
      <c r="E52" s="312">
        <v>1007280044.85</v>
      </c>
      <c r="F52" s="22"/>
      <c r="G52" s="22"/>
      <c r="H52" s="22"/>
      <c r="I52" s="22"/>
      <c r="J52" s="22"/>
      <c r="K52" s="22"/>
      <c r="L52" s="22"/>
      <c r="M52" s="22"/>
      <c r="N52" s="22"/>
      <c r="O52" s="22"/>
      <c r="P52" s="22"/>
      <c r="Q52" s="22"/>
      <c r="R52" s="22"/>
      <c r="S52" s="22"/>
      <c r="T52" s="22"/>
    </row>
    <row r="53" spans="1:20" s="3" customFormat="1" ht="20.45" customHeight="1" x14ac:dyDescent="0.25">
      <c r="A53" s="313" t="s">
        <v>190</v>
      </c>
      <c r="B53" s="311">
        <v>3105.94</v>
      </c>
      <c r="C53" s="36">
        <v>406298506.19</v>
      </c>
      <c r="D53" s="36">
        <v>847604428.62</v>
      </c>
      <c r="E53" s="312">
        <v>1512844214.79</v>
      </c>
      <c r="F53" s="22"/>
      <c r="G53" s="22"/>
      <c r="H53" s="22"/>
      <c r="I53" s="22"/>
      <c r="J53" s="22"/>
      <c r="K53" s="22"/>
      <c r="L53" s="22"/>
      <c r="M53" s="22"/>
      <c r="N53" s="22"/>
      <c r="O53" s="22"/>
      <c r="P53" s="22"/>
      <c r="Q53" s="22"/>
      <c r="R53" s="22"/>
      <c r="S53" s="22"/>
      <c r="T53" s="22"/>
    </row>
    <row r="54" spans="1:20" s="3" customFormat="1" ht="20.45" customHeight="1" x14ac:dyDescent="0.25">
      <c r="A54" s="313" t="s">
        <v>234</v>
      </c>
      <c r="B54" s="311">
        <v>3003.87</v>
      </c>
      <c r="C54" s="36">
        <v>129708822.33</v>
      </c>
      <c r="D54" s="36">
        <v>170143110.97999999</v>
      </c>
      <c r="E54" s="312">
        <v>248500471.64000002</v>
      </c>
      <c r="F54" s="22"/>
      <c r="G54" s="22"/>
      <c r="H54" s="22"/>
      <c r="I54" s="22"/>
      <c r="J54" s="22"/>
      <c r="K54" s="22"/>
      <c r="L54" s="22"/>
      <c r="M54" s="22"/>
      <c r="N54" s="22"/>
      <c r="O54" s="22"/>
      <c r="P54" s="22"/>
      <c r="Q54" s="22"/>
      <c r="R54" s="22"/>
      <c r="S54" s="22"/>
      <c r="T54" s="22"/>
    </row>
    <row r="55" spans="1:20" s="3" customFormat="1" ht="20.45" customHeight="1" x14ac:dyDescent="0.25">
      <c r="A55" s="313" t="s">
        <v>238</v>
      </c>
      <c r="B55" s="311">
        <v>2856.99</v>
      </c>
      <c r="C55" s="36">
        <v>298358369.99000001</v>
      </c>
      <c r="D55" s="36">
        <v>521221486.23000002</v>
      </c>
      <c r="E55" s="312">
        <v>1102377105.8599999</v>
      </c>
      <c r="F55" s="22"/>
      <c r="G55" s="22"/>
      <c r="H55" s="22"/>
      <c r="I55" s="22"/>
      <c r="J55" s="22"/>
      <c r="K55" s="22"/>
      <c r="L55" s="22"/>
      <c r="M55" s="22"/>
      <c r="N55" s="22"/>
      <c r="O55" s="22"/>
      <c r="P55" s="22"/>
      <c r="Q55" s="22"/>
      <c r="R55" s="22"/>
      <c r="S55" s="22"/>
      <c r="T55" s="22"/>
    </row>
    <row r="56" spans="1:20" s="3" customFormat="1" ht="20.45" customHeight="1" x14ac:dyDescent="0.25">
      <c r="A56" s="313" t="s">
        <v>235</v>
      </c>
      <c r="B56" s="311">
        <v>2754.36</v>
      </c>
      <c r="C56" s="36">
        <v>186142395.29000002</v>
      </c>
      <c r="D56" s="36">
        <v>267012027.84999999</v>
      </c>
      <c r="E56" s="312">
        <v>419187121.76999998</v>
      </c>
      <c r="F56" s="22"/>
      <c r="G56" s="22"/>
      <c r="H56" s="22"/>
      <c r="I56" s="22"/>
      <c r="J56" s="22"/>
      <c r="K56" s="22"/>
      <c r="L56" s="22"/>
      <c r="M56" s="22"/>
      <c r="N56" s="22"/>
      <c r="O56" s="22"/>
      <c r="P56" s="22"/>
      <c r="Q56" s="22"/>
      <c r="R56" s="22"/>
      <c r="S56" s="22"/>
      <c r="T56" s="22"/>
    </row>
    <row r="57" spans="1:20" s="3" customFormat="1" ht="20.45" customHeight="1" x14ac:dyDescent="0.25">
      <c r="A57" s="313" t="s">
        <v>236</v>
      </c>
      <c r="B57" s="311">
        <v>2415.86</v>
      </c>
      <c r="C57" s="36">
        <v>113922910.38</v>
      </c>
      <c r="D57" s="36">
        <v>132881405.7</v>
      </c>
      <c r="E57" s="312">
        <v>189243413.72999999</v>
      </c>
      <c r="F57" s="22"/>
      <c r="G57" s="22"/>
      <c r="H57" s="22"/>
      <c r="I57" s="22"/>
      <c r="J57" s="22"/>
      <c r="K57" s="22"/>
      <c r="L57" s="22"/>
      <c r="M57" s="22"/>
      <c r="N57" s="22"/>
      <c r="O57" s="22"/>
      <c r="P57" s="22"/>
      <c r="Q57" s="22"/>
      <c r="R57" s="22"/>
      <c r="S57" s="22"/>
      <c r="T57" s="22"/>
    </row>
    <row r="58" spans="1:20" s="3" customFormat="1" ht="20.45" customHeight="1" x14ac:dyDescent="0.25">
      <c r="A58" s="313" t="s">
        <v>185</v>
      </c>
      <c r="B58" s="311">
        <v>12696.470000000001</v>
      </c>
      <c r="C58" s="36">
        <v>1240834473.6099999</v>
      </c>
      <c r="D58" s="36">
        <v>2573132570.5599999</v>
      </c>
      <c r="E58" s="312">
        <v>5316610107.1800003</v>
      </c>
      <c r="F58" s="22"/>
      <c r="G58" s="22"/>
      <c r="H58" s="22"/>
      <c r="I58" s="22"/>
      <c r="J58" s="22"/>
      <c r="K58" s="22"/>
      <c r="L58" s="22"/>
      <c r="M58" s="22"/>
      <c r="N58" s="22"/>
      <c r="O58" s="22"/>
      <c r="P58" s="22"/>
      <c r="Q58" s="22"/>
      <c r="R58" s="22"/>
      <c r="S58" s="22"/>
      <c r="T58" s="22"/>
    </row>
    <row r="59" spans="1:20" ht="21" customHeight="1" thickBot="1" x14ac:dyDescent="0.3">
      <c r="A59" s="96" t="s">
        <v>229</v>
      </c>
      <c r="B59" s="307">
        <v>82881.680000000008</v>
      </c>
      <c r="C59" s="308">
        <v>5974813478.6199999</v>
      </c>
      <c r="D59" s="308">
        <v>10483870270.67</v>
      </c>
      <c r="E59" s="309">
        <v>17773263024.32</v>
      </c>
      <c r="F59" s="2"/>
      <c r="G59" s="2"/>
      <c r="H59" s="2"/>
      <c r="I59" s="2"/>
      <c r="J59" s="2"/>
      <c r="K59" s="2"/>
      <c r="L59" s="2"/>
      <c r="M59" s="2"/>
      <c r="N59" s="2"/>
      <c r="O59" s="2"/>
      <c r="P59" s="2"/>
      <c r="Q59" s="2"/>
      <c r="R59" s="2"/>
      <c r="S59" s="2"/>
      <c r="T59" s="2"/>
    </row>
    <row r="60" spans="1:20" x14ac:dyDescent="0.25">
      <c r="A60" s="2"/>
      <c r="B60" s="2"/>
      <c r="C60" s="2"/>
      <c r="D60" s="2"/>
      <c r="E60" s="2"/>
      <c r="F60" s="2"/>
      <c r="G60" s="2"/>
      <c r="H60" s="2"/>
      <c r="I60" s="2"/>
      <c r="J60" s="2"/>
      <c r="K60" s="2"/>
      <c r="L60" s="2"/>
      <c r="M60" s="2"/>
      <c r="N60" s="2"/>
      <c r="O60" s="2"/>
      <c r="P60" s="2"/>
      <c r="Q60" s="2"/>
      <c r="R60" s="2"/>
      <c r="S60" s="2"/>
      <c r="T60" s="2"/>
    </row>
    <row r="61" spans="1:20" x14ac:dyDescent="0.25">
      <c r="A61" s="2"/>
      <c r="B61" s="2"/>
      <c r="C61" s="2"/>
      <c r="D61" s="2"/>
      <c r="E61" s="2"/>
      <c r="F61" s="2"/>
      <c r="G61" s="2"/>
      <c r="H61" s="2"/>
      <c r="I61" s="2"/>
      <c r="J61" s="2"/>
      <c r="K61" s="2"/>
      <c r="L61" s="2"/>
      <c r="M61" s="2"/>
      <c r="N61" s="2"/>
      <c r="O61" s="2"/>
      <c r="P61" s="2"/>
      <c r="Q61" s="2"/>
      <c r="R61" s="2"/>
      <c r="S61" s="2"/>
      <c r="T61" s="2"/>
    </row>
    <row r="62" spans="1:20" x14ac:dyDescent="0.25">
      <c r="A62" s="2"/>
      <c r="B62" s="2"/>
      <c r="C62" s="2"/>
      <c r="D62" s="2"/>
      <c r="E62" s="2"/>
      <c r="F62" s="2"/>
      <c r="G62" s="2"/>
      <c r="H62" s="2"/>
      <c r="I62" s="2"/>
      <c r="J62" s="2"/>
      <c r="K62" s="2"/>
      <c r="L62" s="2"/>
      <c r="M62" s="2"/>
      <c r="N62" s="2"/>
      <c r="O62" s="2"/>
      <c r="P62" s="2"/>
      <c r="Q62" s="2"/>
      <c r="R62" s="2"/>
      <c r="S62" s="2"/>
      <c r="T62" s="2"/>
    </row>
    <row r="63" spans="1:20" x14ac:dyDescent="0.25">
      <c r="A63" s="2"/>
      <c r="B63" s="2"/>
      <c r="C63" s="2"/>
      <c r="D63" s="2"/>
      <c r="E63" s="2"/>
      <c r="F63" s="2"/>
      <c r="G63" s="2"/>
      <c r="H63" s="2"/>
      <c r="I63" s="2"/>
      <c r="J63" s="2"/>
      <c r="K63" s="2"/>
      <c r="L63" s="2"/>
      <c r="M63" s="2"/>
      <c r="N63" s="2"/>
      <c r="O63" s="2"/>
      <c r="P63" s="2"/>
      <c r="Q63" s="2"/>
      <c r="R63" s="2"/>
      <c r="S63" s="2"/>
      <c r="T63" s="2"/>
    </row>
    <row r="64" spans="1:20" x14ac:dyDescent="0.25">
      <c r="A64" s="2"/>
      <c r="B64" s="2"/>
      <c r="C64" s="2"/>
      <c r="D64" s="2"/>
      <c r="E64" s="2"/>
      <c r="F64" s="2"/>
      <c r="G64" s="2"/>
      <c r="H64" s="2"/>
      <c r="I64" s="2"/>
      <c r="J64" s="2"/>
      <c r="K64" s="2"/>
      <c r="L64" s="2"/>
      <c r="M64" s="2"/>
      <c r="N64" s="2"/>
      <c r="O64" s="2"/>
      <c r="P64" s="2"/>
      <c r="Q64" s="2"/>
      <c r="R64" s="2"/>
      <c r="S64" s="2"/>
      <c r="T64" s="2"/>
    </row>
    <row r="65" spans="1:20" x14ac:dyDescent="0.25">
      <c r="A65" s="2"/>
      <c r="B65" s="2"/>
      <c r="C65" s="2"/>
      <c r="D65" s="2"/>
      <c r="E65" s="2"/>
      <c r="F65" s="2"/>
      <c r="G65" s="2"/>
      <c r="H65" s="2"/>
      <c r="I65" s="2"/>
      <c r="J65" s="2"/>
      <c r="K65" s="2"/>
      <c r="L65" s="2"/>
      <c r="M65" s="2"/>
      <c r="N65" s="2"/>
      <c r="O65" s="2"/>
      <c r="P65" s="2"/>
      <c r="Q65" s="2"/>
      <c r="R65" s="2"/>
      <c r="S65" s="2"/>
      <c r="T65" s="2"/>
    </row>
    <row r="66" spans="1:20" x14ac:dyDescent="0.25">
      <c r="A66" s="2"/>
      <c r="B66" s="2"/>
      <c r="C66" s="2"/>
      <c r="D66" s="2"/>
      <c r="E66" s="2"/>
      <c r="F66" s="2"/>
      <c r="G66" s="2"/>
      <c r="H66" s="2"/>
      <c r="I66" s="2"/>
      <c r="J66" s="2"/>
      <c r="K66" s="2"/>
      <c r="L66" s="2"/>
      <c r="M66" s="2"/>
      <c r="N66" s="2"/>
      <c r="O66" s="2"/>
      <c r="P66" s="2"/>
      <c r="Q66" s="2"/>
      <c r="R66" s="2"/>
      <c r="S66" s="2"/>
      <c r="T66" s="2"/>
    </row>
    <row r="67" spans="1:20" x14ac:dyDescent="0.25">
      <c r="A67" s="2"/>
      <c r="B67" s="2"/>
      <c r="C67" s="2"/>
      <c r="D67" s="2"/>
      <c r="E67" s="2"/>
      <c r="F67" s="2"/>
      <c r="G67" s="2"/>
      <c r="H67" s="2"/>
      <c r="I67" s="2"/>
      <c r="J67" s="2"/>
      <c r="K67" s="2"/>
      <c r="L67" s="2"/>
      <c r="M67" s="2"/>
      <c r="N67" s="2"/>
      <c r="O67" s="2"/>
      <c r="P67" s="2"/>
      <c r="Q67" s="2"/>
      <c r="R67" s="2"/>
      <c r="S67" s="2"/>
      <c r="T67" s="2"/>
    </row>
    <row r="68" spans="1:20" x14ac:dyDescent="0.25">
      <c r="A68" s="2"/>
      <c r="B68" s="2"/>
      <c r="C68" s="2"/>
      <c r="D68" s="2"/>
      <c r="E68" s="2"/>
      <c r="F68" s="2"/>
      <c r="G68" s="2"/>
      <c r="H68" s="2"/>
      <c r="I68" s="2"/>
      <c r="J68" s="2"/>
      <c r="K68" s="2"/>
      <c r="L68" s="2"/>
      <c r="M68" s="2"/>
      <c r="N68" s="2"/>
      <c r="O68" s="2"/>
      <c r="P68" s="2"/>
      <c r="Q68" s="2"/>
      <c r="R68" s="2"/>
      <c r="S68" s="2"/>
      <c r="T68" s="2"/>
    </row>
    <row r="69" spans="1:20" x14ac:dyDescent="0.25">
      <c r="A69" s="2"/>
      <c r="B69" s="2"/>
      <c r="C69" s="2"/>
      <c r="D69" s="2"/>
      <c r="E69" s="2"/>
      <c r="F69" s="2"/>
      <c r="G69" s="2"/>
      <c r="H69" s="2"/>
      <c r="I69" s="2"/>
      <c r="J69" s="2"/>
      <c r="K69" s="2"/>
      <c r="L69" s="2"/>
      <c r="M69" s="2"/>
      <c r="N69" s="2"/>
      <c r="O69" s="2"/>
      <c r="P69" s="2"/>
      <c r="Q69" s="2"/>
      <c r="R69" s="2"/>
      <c r="S69" s="2"/>
      <c r="T69" s="2"/>
    </row>
    <row r="70" spans="1:20" x14ac:dyDescent="0.25">
      <c r="A70" s="2"/>
      <c r="B70" s="2"/>
      <c r="C70" s="2"/>
      <c r="D70" s="2"/>
      <c r="E70" s="2"/>
      <c r="F70" s="2"/>
      <c r="G70" s="2"/>
      <c r="H70" s="2"/>
      <c r="I70" s="2"/>
      <c r="J70" s="2"/>
      <c r="K70" s="2"/>
      <c r="L70" s="2"/>
      <c r="M70" s="2"/>
      <c r="N70" s="2"/>
      <c r="O70" s="2"/>
      <c r="P70" s="2"/>
      <c r="Q70" s="2"/>
      <c r="R70" s="2"/>
      <c r="S70" s="2"/>
      <c r="T70" s="2"/>
    </row>
    <row r="71" spans="1:20" x14ac:dyDescent="0.25">
      <c r="A71" s="2"/>
      <c r="B71" s="2"/>
      <c r="C71" s="2"/>
      <c r="D71" s="2"/>
      <c r="E71" s="2"/>
      <c r="F71" s="2"/>
      <c r="G71" s="2"/>
      <c r="H71" s="2"/>
      <c r="I71" s="2"/>
      <c r="J71" s="2"/>
      <c r="K71" s="2"/>
      <c r="L71" s="2"/>
      <c r="M71" s="2"/>
      <c r="N71" s="2"/>
      <c r="O71" s="2"/>
      <c r="P71" s="2"/>
      <c r="Q71" s="2"/>
      <c r="R71" s="2"/>
      <c r="S71" s="2"/>
      <c r="T71" s="2"/>
    </row>
    <row r="72" spans="1:20" x14ac:dyDescent="0.25">
      <c r="A72" s="2"/>
      <c r="B72" s="2"/>
      <c r="C72" s="2"/>
      <c r="D72" s="2"/>
      <c r="E72" s="2"/>
      <c r="F72" s="2"/>
      <c r="G72" s="2"/>
      <c r="H72" s="2"/>
      <c r="I72" s="2"/>
      <c r="J72" s="2"/>
      <c r="K72" s="2"/>
      <c r="L72" s="2"/>
      <c r="M72" s="2"/>
      <c r="N72" s="2"/>
      <c r="O72" s="2"/>
      <c r="P72" s="2"/>
      <c r="Q72" s="2"/>
      <c r="R72" s="2"/>
      <c r="S72" s="2"/>
      <c r="T72" s="2"/>
    </row>
    <row r="73" spans="1:20" x14ac:dyDescent="0.25">
      <c r="A73" s="2"/>
      <c r="B73" s="2"/>
      <c r="C73" s="2"/>
      <c r="D73" s="2"/>
      <c r="E73" s="2"/>
      <c r="F73" s="2"/>
      <c r="G73" s="2"/>
      <c r="H73" s="2"/>
      <c r="I73" s="2"/>
      <c r="J73" s="2"/>
      <c r="K73" s="2"/>
      <c r="L73" s="2"/>
      <c r="M73" s="2"/>
      <c r="N73" s="2"/>
      <c r="O73" s="2"/>
      <c r="P73" s="2"/>
      <c r="Q73" s="2"/>
      <c r="R73" s="2"/>
      <c r="S73" s="2"/>
      <c r="T73" s="2"/>
    </row>
    <row r="74" spans="1:20" x14ac:dyDescent="0.25">
      <c r="A74" s="2"/>
      <c r="B74" s="2"/>
      <c r="C74" s="2"/>
      <c r="D74" s="2"/>
      <c r="E74" s="2"/>
      <c r="F74" s="2"/>
      <c r="G74" s="2"/>
      <c r="H74" s="2"/>
      <c r="I74" s="2"/>
      <c r="J74" s="2"/>
      <c r="K74" s="2"/>
      <c r="L74" s="2"/>
      <c r="M74" s="2"/>
      <c r="N74" s="2"/>
      <c r="O74" s="2"/>
      <c r="P74" s="2"/>
      <c r="Q74" s="2"/>
      <c r="R74" s="2"/>
      <c r="S74" s="2"/>
      <c r="T74" s="2"/>
    </row>
    <row r="75" spans="1:20" x14ac:dyDescent="0.25">
      <c r="A75" s="2"/>
      <c r="B75" s="2"/>
      <c r="C75" s="2"/>
      <c r="D75" s="2"/>
      <c r="E75" s="2"/>
      <c r="F75" s="2"/>
      <c r="G75" s="2"/>
      <c r="H75" s="2"/>
      <c r="I75" s="2"/>
      <c r="J75" s="2"/>
      <c r="K75" s="2"/>
      <c r="L75" s="2"/>
      <c r="M75" s="2"/>
      <c r="N75" s="2"/>
      <c r="O75" s="2"/>
      <c r="P75" s="2"/>
      <c r="Q75" s="2"/>
      <c r="R75" s="2"/>
      <c r="S75" s="2"/>
      <c r="T75" s="2"/>
    </row>
    <row r="76" spans="1:20" x14ac:dyDescent="0.25">
      <c r="A76" s="2"/>
      <c r="B76" s="2"/>
      <c r="C76" s="2"/>
      <c r="D76" s="2"/>
      <c r="E76" s="2"/>
      <c r="F76" s="2"/>
      <c r="G76" s="2"/>
      <c r="H76" s="2"/>
      <c r="I76" s="2"/>
      <c r="J76" s="2"/>
      <c r="K76" s="2"/>
      <c r="L76" s="2"/>
      <c r="M76" s="2"/>
      <c r="N76" s="2"/>
      <c r="O76" s="2"/>
      <c r="P76" s="2"/>
      <c r="Q76" s="2"/>
      <c r="R76" s="2"/>
      <c r="S76" s="2"/>
      <c r="T76" s="2"/>
    </row>
    <row r="77" spans="1:20" x14ac:dyDescent="0.25">
      <c r="A77" s="2"/>
      <c r="B77" s="2"/>
      <c r="C77" s="2"/>
      <c r="D77" s="2"/>
      <c r="E77" s="2"/>
      <c r="F77" s="2"/>
      <c r="G77" s="2"/>
      <c r="H77" s="2"/>
      <c r="I77" s="2"/>
      <c r="J77" s="2"/>
      <c r="K77" s="2"/>
      <c r="L77" s="2"/>
      <c r="M77" s="2"/>
      <c r="N77" s="2"/>
      <c r="O77" s="2"/>
      <c r="P77" s="2"/>
      <c r="Q77" s="2"/>
      <c r="R77" s="2"/>
      <c r="S77" s="2"/>
      <c r="T77" s="2"/>
    </row>
    <row r="78" spans="1:20" x14ac:dyDescent="0.25">
      <c r="A78" s="2"/>
      <c r="B78" s="2"/>
      <c r="C78" s="2"/>
      <c r="D78" s="2"/>
      <c r="E78" s="2"/>
      <c r="F78" s="2"/>
      <c r="G78" s="2"/>
      <c r="H78" s="2"/>
      <c r="I78" s="2"/>
      <c r="J78" s="2"/>
      <c r="K78" s="2"/>
      <c r="L78" s="2"/>
      <c r="M78" s="2"/>
      <c r="N78" s="2"/>
      <c r="O78" s="2"/>
      <c r="P78" s="2"/>
      <c r="Q78" s="2"/>
      <c r="R78" s="2"/>
      <c r="S78" s="2"/>
      <c r="T78" s="2"/>
    </row>
    <row r="79" spans="1:20" x14ac:dyDescent="0.25">
      <c r="A79" s="2"/>
      <c r="B79" s="2"/>
      <c r="C79" s="2"/>
      <c r="D79" s="2"/>
      <c r="E79" s="2"/>
      <c r="F79" s="2"/>
      <c r="G79" s="2"/>
      <c r="H79" s="2"/>
      <c r="I79" s="2"/>
      <c r="J79" s="2"/>
      <c r="K79" s="2"/>
      <c r="L79" s="2"/>
      <c r="M79" s="2"/>
      <c r="N79" s="2"/>
      <c r="O79" s="2"/>
      <c r="P79" s="2"/>
      <c r="Q79" s="2"/>
      <c r="R79" s="2"/>
      <c r="S79" s="2"/>
      <c r="T79" s="2"/>
    </row>
    <row r="80" spans="1:20" x14ac:dyDescent="0.25">
      <c r="A80" s="2"/>
      <c r="B80" s="2"/>
      <c r="C80" s="2"/>
      <c r="D80" s="2"/>
      <c r="E80" s="2"/>
      <c r="F80" s="2"/>
      <c r="G80" s="2"/>
      <c r="H80" s="2"/>
      <c r="I80" s="2"/>
      <c r="J80" s="2"/>
      <c r="K80" s="2"/>
      <c r="L80" s="2"/>
      <c r="M80" s="2"/>
      <c r="N80" s="2"/>
      <c r="O80" s="2"/>
      <c r="P80" s="2"/>
      <c r="Q80" s="2"/>
      <c r="R80" s="2"/>
      <c r="S80" s="2"/>
      <c r="T80" s="2"/>
    </row>
    <row r="81" spans="1:20" x14ac:dyDescent="0.25">
      <c r="A81" s="2"/>
      <c r="B81" s="2"/>
      <c r="C81" s="2"/>
      <c r="D81" s="2"/>
      <c r="E81" s="2"/>
      <c r="F81" s="2"/>
      <c r="G81" s="2"/>
      <c r="H81" s="2"/>
      <c r="I81" s="2"/>
      <c r="J81" s="2"/>
      <c r="K81" s="2"/>
      <c r="L81" s="2"/>
      <c r="M81" s="2"/>
      <c r="N81" s="2"/>
      <c r="O81" s="2"/>
      <c r="P81" s="2"/>
      <c r="Q81" s="2"/>
      <c r="R81" s="2"/>
      <c r="S81" s="2"/>
      <c r="T81" s="2"/>
    </row>
    <row r="82" spans="1:20" x14ac:dyDescent="0.25">
      <c r="A82" s="2"/>
      <c r="B82" s="2"/>
      <c r="C82" s="2"/>
      <c r="D82" s="2"/>
      <c r="E82" s="2"/>
      <c r="F82" s="2"/>
      <c r="G82" s="2"/>
      <c r="H82" s="2"/>
      <c r="I82" s="2"/>
      <c r="J82" s="2"/>
      <c r="K82" s="2"/>
      <c r="L82" s="2"/>
      <c r="M82" s="2"/>
      <c r="N82" s="2"/>
      <c r="O82" s="2"/>
      <c r="P82" s="2"/>
      <c r="Q82" s="2"/>
      <c r="R82" s="2"/>
      <c r="S82" s="2"/>
      <c r="T82" s="2"/>
    </row>
  </sheetData>
  <mergeCells count="11">
    <mergeCell ref="A1:E1"/>
    <mergeCell ref="A40:H40"/>
    <mergeCell ref="J3:T3"/>
    <mergeCell ref="J8:T8"/>
    <mergeCell ref="J9:T9"/>
    <mergeCell ref="J10:T10"/>
    <mergeCell ref="J11:T11"/>
    <mergeCell ref="J12:T12"/>
    <mergeCell ref="J4:T5"/>
    <mergeCell ref="J7:T7"/>
    <mergeCell ref="J6:T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A7A47-5FDA-4526-908E-5E063D4BAE79}">
  <dimension ref="A1:J51"/>
  <sheetViews>
    <sheetView zoomScale="90" zoomScaleNormal="90" workbookViewId="0"/>
  </sheetViews>
  <sheetFormatPr defaultRowHeight="15" x14ac:dyDescent="0.25"/>
  <cols>
    <col min="1" max="1" width="34" customWidth="1"/>
    <col min="2" max="2" width="18.5703125" customWidth="1"/>
    <col min="3" max="3" width="18.7109375" customWidth="1"/>
    <col min="4" max="4" width="8.140625" customWidth="1"/>
    <col min="5" max="5" width="39.7109375" customWidth="1"/>
    <col min="6" max="7" width="18.85546875" customWidth="1"/>
    <col min="8" max="8" width="11.7109375" customWidth="1"/>
    <col min="10" max="10" width="18.7109375" customWidth="1"/>
  </cols>
  <sheetData>
    <row r="1" spans="1:10" ht="23.25" x14ac:dyDescent="0.35">
      <c r="A1" s="1" t="s">
        <v>203</v>
      </c>
      <c r="B1" s="2"/>
      <c r="C1" s="2"/>
      <c r="D1" s="2"/>
      <c r="E1" s="1" t="s">
        <v>67</v>
      </c>
      <c r="F1" s="2"/>
      <c r="G1" s="2"/>
      <c r="H1" s="2"/>
    </row>
    <row r="2" spans="1:10" ht="29.25" customHeight="1" x14ac:dyDescent="0.25">
      <c r="A2" s="30" t="s">
        <v>204</v>
      </c>
      <c r="B2" s="2"/>
      <c r="C2" s="2"/>
      <c r="D2" s="2"/>
      <c r="E2" s="2"/>
      <c r="F2" s="2"/>
      <c r="G2" s="2"/>
      <c r="H2" s="2"/>
    </row>
    <row r="3" spans="1:10" ht="30.75" customHeight="1" x14ac:dyDescent="0.25">
      <c r="A3" s="68" t="s">
        <v>19</v>
      </c>
      <c r="B3" s="69" t="s">
        <v>21</v>
      </c>
      <c r="C3" s="2"/>
      <c r="D3" s="2"/>
      <c r="E3" s="68" t="s">
        <v>19</v>
      </c>
      <c r="F3" s="70" t="s">
        <v>98</v>
      </c>
      <c r="G3" s="69" t="s">
        <v>99</v>
      </c>
      <c r="H3" s="69" t="s">
        <v>68</v>
      </c>
    </row>
    <row r="4" spans="1:10" ht="15.75" x14ac:dyDescent="0.25">
      <c r="A4" s="262" t="s">
        <v>97</v>
      </c>
      <c r="B4" s="263">
        <v>10584</v>
      </c>
      <c r="C4" s="264"/>
      <c r="D4" s="2"/>
      <c r="E4" s="97" t="s">
        <v>97</v>
      </c>
      <c r="F4" s="98">
        <v>910371</v>
      </c>
      <c r="G4" s="98">
        <v>1900487</v>
      </c>
      <c r="H4" s="101">
        <v>0.47901985122760637</v>
      </c>
    </row>
    <row r="5" spans="1:10" ht="15.75" x14ac:dyDescent="0.25">
      <c r="A5" s="262" t="s">
        <v>20</v>
      </c>
      <c r="B5" s="263">
        <v>2811402</v>
      </c>
      <c r="C5" s="264"/>
      <c r="D5" s="2"/>
      <c r="E5" s="97" t="s">
        <v>101</v>
      </c>
      <c r="F5" s="98">
        <v>1593117</v>
      </c>
      <c r="G5" s="98">
        <v>3374044</v>
      </c>
      <c r="H5" s="101">
        <v>0.47216841274150545</v>
      </c>
    </row>
    <row r="6" spans="1:10" ht="15.75" x14ac:dyDescent="0.25">
      <c r="A6" s="262" t="s">
        <v>34</v>
      </c>
      <c r="B6" s="265">
        <v>21042345000</v>
      </c>
      <c r="C6" s="264"/>
      <c r="D6" s="2"/>
      <c r="E6" s="97" t="s">
        <v>102</v>
      </c>
      <c r="F6" s="352">
        <v>249955992000</v>
      </c>
      <c r="G6" s="352">
        <v>543087166000</v>
      </c>
      <c r="H6" s="101">
        <v>0.46025022804534477</v>
      </c>
    </row>
    <row r="7" spans="1:10" ht="15.75" x14ac:dyDescent="0.25">
      <c r="A7" s="262" t="s">
        <v>164</v>
      </c>
      <c r="B7" s="263">
        <v>6822</v>
      </c>
      <c r="C7" s="264"/>
      <c r="D7" s="2"/>
      <c r="E7" s="2"/>
      <c r="F7" s="2"/>
      <c r="G7" s="2"/>
      <c r="H7" s="2"/>
    </row>
    <row r="8" spans="1:10" ht="15.75" x14ac:dyDescent="0.25">
      <c r="A8" s="262" t="s">
        <v>165</v>
      </c>
      <c r="B8" s="265">
        <v>125219000</v>
      </c>
      <c r="C8" s="353"/>
      <c r="D8" s="2"/>
      <c r="E8" s="2"/>
      <c r="F8" s="2"/>
      <c r="G8" s="2"/>
      <c r="H8" s="2"/>
    </row>
    <row r="9" spans="1:10" ht="15.75" x14ac:dyDescent="0.25">
      <c r="A9" s="262" t="s">
        <v>124</v>
      </c>
      <c r="B9" s="265">
        <v>9956000</v>
      </c>
      <c r="C9" s="264"/>
      <c r="D9" s="2"/>
      <c r="E9" s="2"/>
      <c r="F9" s="2"/>
      <c r="G9" s="2"/>
      <c r="H9" s="2"/>
    </row>
    <row r="10" spans="1:10" s="3" customFormat="1" ht="17.25" customHeight="1" x14ac:dyDescent="0.25">
      <c r="A10" s="266" t="s">
        <v>100</v>
      </c>
      <c r="B10" s="267">
        <v>19376</v>
      </c>
      <c r="C10" s="268"/>
      <c r="D10" s="22"/>
      <c r="E10" s="22"/>
      <c r="F10" s="22"/>
      <c r="G10" s="22"/>
      <c r="H10" s="22"/>
    </row>
    <row r="11" spans="1:10" ht="15.75" x14ac:dyDescent="0.25">
      <c r="A11" s="269" t="s">
        <v>38</v>
      </c>
      <c r="B11" s="270">
        <v>6068</v>
      </c>
      <c r="C11" s="271">
        <f>B11/($B$11+$B$12)</f>
        <v>0.31317093311312966</v>
      </c>
      <c r="D11" s="2"/>
      <c r="E11" s="2"/>
      <c r="F11" s="2"/>
      <c r="G11" s="2"/>
      <c r="H11" s="2"/>
    </row>
    <row r="12" spans="1:10" ht="15.75" x14ac:dyDescent="0.25">
      <c r="A12" s="269" t="s">
        <v>39</v>
      </c>
      <c r="B12" s="270">
        <v>13308</v>
      </c>
      <c r="C12" s="271">
        <f>B12/($B$11+$B$12)</f>
        <v>0.6868290668868704</v>
      </c>
      <c r="D12" s="2"/>
      <c r="E12" s="2"/>
      <c r="F12" s="2"/>
      <c r="G12" s="2"/>
      <c r="H12" s="2"/>
    </row>
    <row r="13" spans="1:10" ht="15.75" x14ac:dyDescent="0.25">
      <c r="A13" s="272" t="s">
        <v>40</v>
      </c>
      <c r="B13" s="273">
        <v>243</v>
      </c>
      <c r="C13" s="274">
        <f>B13/SUM($B$13:$B$19)</f>
        <v>1.2900143334925944E-2</v>
      </c>
      <c r="D13" s="2"/>
      <c r="E13" s="2"/>
      <c r="F13" s="2"/>
      <c r="G13" s="2"/>
      <c r="H13" s="2"/>
    </row>
    <row r="14" spans="1:10" ht="15.75" x14ac:dyDescent="0.25">
      <c r="A14" s="272" t="s">
        <v>41</v>
      </c>
      <c r="B14" s="273">
        <v>1146</v>
      </c>
      <c r="C14" s="274">
        <f t="shared" ref="C14:C19" si="0">B14/SUM($B$13:$B$19)</f>
        <v>6.0837713011626056E-2</v>
      </c>
      <c r="D14" s="2"/>
      <c r="E14" s="2"/>
      <c r="F14" s="2"/>
      <c r="G14" s="2"/>
      <c r="H14" s="2"/>
    </row>
    <row r="15" spans="1:10" ht="15.75" x14ac:dyDescent="0.25">
      <c r="A15" s="272" t="s">
        <v>42</v>
      </c>
      <c r="B15" s="273">
        <v>2454</v>
      </c>
      <c r="C15" s="274">
        <f t="shared" si="0"/>
        <v>0.13027552157986941</v>
      </c>
      <c r="D15" s="2"/>
      <c r="E15" s="2"/>
      <c r="F15" s="2"/>
      <c r="G15" s="2"/>
      <c r="H15" s="2"/>
    </row>
    <row r="16" spans="1:10" ht="15.75" x14ac:dyDescent="0.25">
      <c r="A16" s="272" t="s">
        <v>43</v>
      </c>
      <c r="B16" s="273">
        <v>2869</v>
      </c>
      <c r="C16" s="274">
        <f t="shared" si="0"/>
        <v>0.15230663056750013</v>
      </c>
      <c r="D16" s="2"/>
      <c r="E16" s="2"/>
      <c r="F16" s="2"/>
      <c r="G16" s="2"/>
      <c r="H16" s="2"/>
      <c r="J16" s="77"/>
    </row>
    <row r="17" spans="1:8" ht="15.75" x14ac:dyDescent="0.25">
      <c r="A17" s="272" t="s">
        <v>44</v>
      </c>
      <c r="B17" s="273">
        <v>4978</v>
      </c>
      <c r="C17" s="274">
        <f t="shared" si="0"/>
        <v>0.26426713383235123</v>
      </c>
      <c r="D17" s="2"/>
      <c r="E17" s="2"/>
      <c r="F17" s="2"/>
      <c r="G17" s="2"/>
      <c r="H17" s="2"/>
    </row>
    <row r="18" spans="1:8" ht="15.75" x14ac:dyDescent="0.25">
      <c r="A18" s="272" t="s">
        <v>45</v>
      </c>
      <c r="B18" s="273">
        <v>4703</v>
      </c>
      <c r="C18" s="274">
        <f t="shared" si="0"/>
        <v>0.24966820618994531</v>
      </c>
      <c r="D18" s="2"/>
      <c r="E18" s="2"/>
      <c r="F18" s="2"/>
      <c r="G18" s="2"/>
      <c r="H18" s="2"/>
    </row>
    <row r="19" spans="1:8" ht="15.75" x14ac:dyDescent="0.25">
      <c r="A19" s="272" t="s">
        <v>46</v>
      </c>
      <c r="B19" s="273">
        <v>2444</v>
      </c>
      <c r="C19" s="274">
        <f t="shared" si="0"/>
        <v>0.12974465148378192</v>
      </c>
      <c r="D19" s="2"/>
      <c r="E19" s="2"/>
      <c r="F19" s="2"/>
      <c r="G19" s="2"/>
      <c r="H19" s="2"/>
    </row>
    <row r="20" spans="1:8" ht="63" customHeight="1" x14ac:dyDescent="0.25">
      <c r="A20" s="412" t="s">
        <v>171</v>
      </c>
      <c r="B20" s="412"/>
      <c r="C20" s="412"/>
      <c r="D20" s="2"/>
      <c r="E20" s="2"/>
      <c r="F20" s="2"/>
      <c r="G20" s="2"/>
      <c r="H20" s="2"/>
    </row>
    <row r="21" spans="1:8" ht="14.45" customHeight="1" x14ac:dyDescent="0.25">
      <c r="A21" s="2"/>
      <c r="B21" s="2"/>
      <c r="C21" s="2"/>
      <c r="D21" s="2"/>
      <c r="E21" s="2"/>
      <c r="F21" s="2"/>
      <c r="G21" s="2"/>
      <c r="H21" s="2"/>
    </row>
    <row r="22" spans="1:8" ht="29.25" customHeight="1" x14ac:dyDescent="0.25">
      <c r="A22" s="103" t="s">
        <v>33</v>
      </c>
      <c r="B22" s="104" t="s">
        <v>160</v>
      </c>
      <c r="C22" s="105" t="s">
        <v>96</v>
      </c>
      <c r="D22" s="73"/>
      <c r="E22" s="2"/>
      <c r="F22" s="2"/>
      <c r="G22" s="2"/>
      <c r="H22" s="2"/>
    </row>
    <row r="23" spans="1:8" ht="15.75" x14ac:dyDescent="0.25">
      <c r="A23" s="97" t="s">
        <v>161</v>
      </c>
      <c r="B23" s="98">
        <v>136513625</v>
      </c>
      <c r="C23" s="102">
        <v>5.15</v>
      </c>
      <c r="D23" s="74"/>
      <c r="E23" s="2"/>
      <c r="F23" s="2"/>
      <c r="G23" s="2"/>
      <c r="H23" s="2"/>
    </row>
    <row r="24" spans="1:8" ht="15.75" x14ac:dyDescent="0.25">
      <c r="A24" s="97" t="s">
        <v>162</v>
      </c>
      <c r="B24" s="98">
        <v>51527755</v>
      </c>
      <c r="C24" s="102">
        <v>12.23</v>
      </c>
      <c r="D24" s="74"/>
      <c r="E24" s="2"/>
      <c r="F24" s="2"/>
      <c r="G24" s="2"/>
      <c r="H24" s="2"/>
    </row>
    <row r="25" spans="1:8" ht="15.75" x14ac:dyDescent="0.25">
      <c r="A25" s="97" t="s">
        <v>163</v>
      </c>
      <c r="B25" s="98">
        <v>8915958</v>
      </c>
      <c r="C25" s="102">
        <v>7.11</v>
      </c>
      <c r="D25" s="74"/>
      <c r="E25" s="72"/>
      <c r="F25" s="2"/>
      <c r="G25" s="2"/>
      <c r="H25" s="2"/>
    </row>
    <row r="26" spans="1:8" ht="39.75" customHeight="1" x14ac:dyDescent="0.25">
      <c r="A26" s="411" t="s">
        <v>205</v>
      </c>
      <c r="B26" s="411"/>
      <c r="C26" s="411"/>
      <c r="D26" s="2"/>
      <c r="E26" s="2"/>
      <c r="F26" s="2"/>
      <c r="G26" s="2"/>
      <c r="H26" s="2"/>
    </row>
    <row r="27" spans="1:8" x14ac:dyDescent="0.25">
      <c r="A27" s="2"/>
      <c r="B27" s="2"/>
      <c r="C27" s="2"/>
      <c r="D27" s="2"/>
      <c r="E27" s="2"/>
      <c r="F27" s="2"/>
      <c r="G27" s="2"/>
      <c r="H27" s="2"/>
    </row>
    <row r="28" spans="1:8" ht="27.75" customHeight="1" x14ac:dyDescent="0.25">
      <c r="A28" s="106" t="s">
        <v>32</v>
      </c>
      <c r="B28" s="107" t="s">
        <v>21</v>
      </c>
      <c r="C28" s="107" t="s">
        <v>37</v>
      </c>
      <c r="D28" s="2"/>
      <c r="E28" s="2"/>
      <c r="F28" s="2"/>
      <c r="G28" s="2"/>
      <c r="H28" s="2"/>
    </row>
    <row r="29" spans="1:8" ht="15.75" x14ac:dyDescent="0.25">
      <c r="A29" s="108" t="s">
        <v>36</v>
      </c>
      <c r="B29" s="109">
        <v>2169308000</v>
      </c>
      <c r="C29" s="110">
        <v>1</v>
      </c>
      <c r="D29" s="2"/>
      <c r="E29" s="2"/>
      <c r="F29" s="2"/>
      <c r="G29" s="2"/>
      <c r="H29" s="2"/>
    </row>
    <row r="30" spans="1:8" ht="15.75" x14ac:dyDescent="0.25">
      <c r="A30" s="97" t="s">
        <v>22</v>
      </c>
      <c r="B30" s="99">
        <v>838273000</v>
      </c>
      <c r="C30" s="101">
        <v>0.3864241500054395</v>
      </c>
      <c r="D30" s="2"/>
      <c r="E30" s="2"/>
      <c r="F30" s="2"/>
      <c r="G30" s="2"/>
      <c r="H30" s="2"/>
    </row>
    <row r="31" spans="1:8" ht="15.75" x14ac:dyDescent="0.25">
      <c r="A31" s="97" t="s">
        <v>23</v>
      </c>
      <c r="B31" s="99">
        <v>705484000</v>
      </c>
      <c r="C31" s="101">
        <v>0.32521154211389069</v>
      </c>
      <c r="D31" s="2"/>
      <c r="E31" s="2"/>
      <c r="F31" s="2"/>
      <c r="G31" s="2"/>
      <c r="H31" s="2"/>
    </row>
    <row r="32" spans="1:8" ht="15.75" x14ac:dyDescent="0.25">
      <c r="A32" s="97" t="s">
        <v>29</v>
      </c>
      <c r="B32" s="99">
        <v>142876000</v>
      </c>
      <c r="C32" s="101">
        <v>6.5862477803981731E-2</v>
      </c>
      <c r="D32" s="2"/>
      <c r="E32" s="2"/>
      <c r="F32" s="2"/>
      <c r="G32" s="2"/>
      <c r="H32" s="2"/>
    </row>
    <row r="33" spans="1:8" ht="15.75" x14ac:dyDescent="0.25">
      <c r="A33" s="97" t="s">
        <v>30</v>
      </c>
      <c r="B33" s="99">
        <v>94319000</v>
      </c>
      <c r="C33" s="101">
        <v>4.3478842100798963E-2</v>
      </c>
      <c r="D33" s="2"/>
      <c r="E33" s="2"/>
      <c r="F33" s="2"/>
      <c r="G33" s="2"/>
      <c r="H33" s="2"/>
    </row>
    <row r="34" spans="1:8" ht="15.75" x14ac:dyDescent="0.25">
      <c r="A34" s="97" t="s">
        <v>28</v>
      </c>
      <c r="B34" s="99">
        <v>70824000</v>
      </c>
      <c r="C34" s="101">
        <v>3.2648199333612377E-2</v>
      </c>
      <c r="D34" s="2"/>
      <c r="E34" s="2"/>
      <c r="F34" s="2"/>
      <c r="G34" s="2"/>
      <c r="H34" s="2"/>
    </row>
    <row r="35" spans="1:8" ht="15.75" x14ac:dyDescent="0.25">
      <c r="A35" s="97" t="s">
        <v>24</v>
      </c>
      <c r="B35" s="99">
        <v>68153000</v>
      </c>
      <c r="C35" s="101">
        <v>3.1416931113516386E-2</v>
      </c>
      <c r="D35" s="2"/>
      <c r="E35" s="2"/>
      <c r="F35" s="2"/>
      <c r="G35" s="2"/>
      <c r="H35" s="2"/>
    </row>
    <row r="36" spans="1:8" ht="15.75" x14ac:dyDescent="0.25">
      <c r="A36" s="97" t="s">
        <v>27</v>
      </c>
      <c r="B36" s="99">
        <v>20130232</v>
      </c>
      <c r="C36" s="101">
        <v>9.2795638056006793E-3</v>
      </c>
      <c r="D36" s="2"/>
      <c r="E36" s="2"/>
      <c r="F36" s="2"/>
      <c r="G36" s="2"/>
      <c r="H36" s="2"/>
    </row>
    <row r="37" spans="1:8" ht="15.75" x14ac:dyDescent="0.25">
      <c r="A37" s="97" t="s">
        <v>25</v>
      </c>
      <c r="B37" s="99">
        <v>16576000</v>
      </c>
      <c r="C37" s="101">
        <v>7.6411463932277018E-3</v>
      </c>
      <c r="D37" s="2"/>
      <c r="E37" s="2"/>
      <c r="F37" s="2"/>
      <c r="G37" s="2"/>
      <c r="H37" s="2"/>
    </row>
    <row r="38" spans="1:8" ht="15.75" x14ac:dyDescent="0.25">
      <c r="A38" s="97" t="s">
        <v>26</v>
      </c>
      <c r="B38" s="99">
        <v>5769000</v>
      </c>
      <c r="C38" s="111">
        <v>2.6593734038688837E-3</v>
      </c>
      <c r="D38" s="2"/>
      <c r="E38" s="2"/>
      <c r="F38" s="2"/>
      <c r="G38" s="2"/>
      <c r="H38" s="2"/>
    </row>
    <row r="39" spans="1:8" ht="15.75" x14ac:dyDescent="0.25">
      <c r="A39" s="97" t="s">
        <v>31</v>
      </c>
      <c r="B39" s="99">
        <v>986000</v>
      </c>
      <c r="C39" s="112">
        <v>4.5452282479020961E-4</v>
      </c>
      <c r="D39" s="2"/>
      <c r="E39" s="2"/>
      <c r="F39" s="2"/>
      <c r="G39" s="2"/>
      <c r="H39" s="2"/>
    </row>
    <row r="40" spans="1:8" x14ac:dyDescent="0.25">
      <c r="A40" s="75" t="s">
        <v>35</v>
      </c>
      <c r="B40" s="2"/>
      <c r="C40" s="2"/>
      <c r="D40" s="2"/>
      <c r="E40" s="2"/>
      <c r="F40" s="2"/>
      <c r="G40" s="2"/>
      <c r="H40" s="2"/>
    </row>
    <row r="41" spans="1:8" ht="8.25" customHeight="1" x14ac:dyDescent="0.25">
      <c r="A41" s="2"/>
      <c r="B41" s="2"/>
      <c r="C41" s="2"/>
      <c r="D41" s="2"/>
      <c r="E41" s="2"/>
      <c r="F41" s="2"/>
      <c r="G41" s="2"/>
      <c r="H41" s="2"/>
    </row>
    <row r="42" spans="1:8" ht="32.25" customHeight="1" x14ac:dyDescent="0.25">
      <c r="A42" s="407" t="s">
        <v>206</v>
      </c>
      <c r="B42" s="407"/>
      <c r="C42" s="407"/>
      <c r="D42" s="2"/>
      <c r="E42" s="2"/>
      <c r="F42" s="2"/>
      <c r="G42" s="2"/>
      <c r="H42" s="2"/>
    </row>
    <row r="43" spans="1:8" ht="18" customHeight="1" x14ac:dyDescent="0.25">
      <c r="A43" s="182"/>
      <c r="B43" s="182"/>
      <c r="C43" s="182"/>
      <c r="D43" s="2"/>
      <c r="E43" s="2"/>
      <c r="F43" s="2"/>
      <c r="G43" s="2"/>
      <c r="H43" s="2"/>
    </row>
    <row r="44" spans="1:8" ht="18" customHeight="1" x14ac:dyDescent="0.25">
      <c r="A44" s="97"/>
      <c r="B44" s="99"/>
      <c r="C44" s="101"/>
      <c r="D44" s="2"/>
      <c r="E44" s="2"/>
      <c r="F44" s="2"/>
      <c r="G44" s="2"/>
      <c r="H44" s="2"/>
    </row>
    <row r="45" spans="1:8" ht="18" customHeight="1" x14ac:dyDescent="0.25">
      <c r="A45" s="182"/>
      <c r="B45" s="182"/>
      <c r="C45" s="182"/>
      <c r="D45" s="2"/>
      <c r="E45" s="2"/>
      <c r="F45" s="2"/>
      <c r="G45" s="2"/>
      <c r="H45" s="2"/>
    </row>
    <row r="46" spans="1:8" ht="18" customHeight="1" x14ac:dyDescent="0.25">
      <c r="A46" s="182"/>
      <c r="B46" s="182"/>
      <c r="C46" s="182"/>
      <c r="D46" s="2"/>
      <c r="E46" s="2"/>
      <c r="F46" s="2"/>
      <c r="G46" s="2"/>
      <c r="H46" s="2"/>
    </row>
    <row r="47" spans="1:8" ht="18" customHeight="1" x14ac:dyDescent="0.25">
      <c r="A47" s="182"/>
      <c r="B47" s="182"/>
      <c r="C47" s="182"/>
      <c r="D47" s="2"/>
      <c r="E47" s="2"/>
      <c r="F47" s="2"/>
      <c r="G47" s="2"/>
      <c r="H47" s="2"/>
    </row>
    <row r="48" spans="1:8" ht="18" customHeight="1" x14ac:dyDescent="0.25">
      <c r="A48" s="182"/>
      <c r="B48" s="182"/>
      <c r="C48" s="182"/>
      <c r="D48" s="2"/>
      <c r="E48" s="2"/>
      <c r="F48" s="2"/>
      <c r="G48" s="2"/>
      <c r="H48" s="2"/>
    </row>
    <row r="49" spans="1:8" ht="18" customHeight="1" x14ac:dyDescent="0.25">
      <c r="A49" s="182"/>
      <c r="B49" s="182"/>
      <c r="C49" s="182"/>
      <c r="D49" s="2"/>
      <c r="E49" s="2"/>
      <c r="F49" s="2"/>
      <c r="G49" s="2"/>
      <c r="H49" s="2"/>
    </row>
    <row r="50" spans="1:8" x14ac:dyDescent="0.25">
      <c r="A50" s="2"/>
      <c r="B50" s="2"/>
      <c r="C50" s="2"/>
      <c r="D50" s="2"/>
      <c r="E50" s="2"/>
      <c r="F50" s="2"/>
      <c r="G50" s="2"/>
      <c r="H50" s="2"/>
    </row>
    <row r="51" spans="1:8" x14ac:dyDescent="0.25">
      <c r="A51" s="2"/>
      <c r="B51" s="2"/>
      <c r="C51" s="2"/>
      <c r="D51" s="2"/>
    </row>
  </sheetData>
  <sortState xmlns:xlrd2="http://schemas.microsoft.com/office/spreadsheetml/2017/richdata2" ref="A29:D39">
    <sortCondition descending="1" ref="B30:B39"/>
  </sortState>
  <mergeCells count="3">
    <mergeCell ref="A42:C42"/>
    <mergeCell ref="A26:C26"/>
    <mergeCell ref="A20:C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CC7D6-DC70-4B6D-9136-12AA4FE8DE9C}">
  <dimension ref="A1:P62"/>
  <sheetViews>
    <sheetView zoomScale="90" zoomScaleNormal="90" workbookViewId="0">
      <selection activeCell="A2" sqref="A2"/>
    </sheetView>
  </sheetViews>
  <sheetFormatPr defaultRowHeight="15" x14ac:dyDescent="0.25"/>
  <cols>
    <col min="1" max="1" width="40.42578125" customWidth="1"/>
    <col min="2" max="2" width="18.5703125" customWidth="1"/>
    <col min="3" max="16" width="17.5703125" customWidth="1"/>
  </cols>
  <sheetData>
    <row r="1" spans="1:16" ht="63.6" customHeight="1" x14ac:dyDescent="0.25">
      <c r="A1" s="114" t="s">
        <v>212</v>
      </c>
      <c r="B1" s="2"/>
      <c r="C1" s="2"/>
      <c r="D1" s="2"/>
      <c r="E1" s="2"/>
      <c r="F1" s="2"/>
      <c r="G1" s="2"/>
      <c r="H1" s="2"/>
      <c r="I1" s="2"/>
      <c r="J1" s="2"/>
      <c r="K1" s="2"/>
      <c r="L1" s="2"/>
      <c r="M1" s="2"/>
      <c r="N1" s="2"/>
      <c r="O1" s="2"/>
      <c r="P1" s="2"/>
    </row>
    <row r="2" spans="1:16" ht="20.25" customHeight="1" x14ac:dyDescent="0.25">
      <c r="A2" s="30"/>
      <c r="B2" s="2"/>
      <c r="C2" s="173" t="s">
        <v>151</v>
      </c>
      <c r="D2" s="159"/>
      <c r="E2" s="159"/>
      <c r="F2" s="159"/>
      <c r="G2" s="159"/>
      <c r="H2" s="159"/>
      <c r="I2" s="157"/>
      <c r="J2" s="169"/>
      <c r="K2" s="169" t="s">
        <v>159</v>
      </c>
      <c r="L2" s="157"/>
      <c r="M2" s="157"/>
      <c r="N2" s="157"/>
      <c r="O2" s="2"/>
      <c r="P2" s="2"/>
    </row>
    <row r="3" spans="1:16" ht="20.25" customHeight="1" x14ac:dyDescent="0.25">
      <c r="A3" s="121"/>
      <c r="B3" s="2"/>
      <c r="C3" s="174" t="s">
        <v>146</v>
      </c>
      <c r="D3" s="175" t="s">
        <v>143</v>
      </c>
      <c r="E3" s="176" t="s">
        <v>147</v>
      </c>
      <c r="F3" s="175" t="s">
        <v>143</v>
      </c>
      <c r="G3" s="167"/>
      <c r="H3" s="167"/>
      <c r="I3" s="168"/>
      <c r="J3" s="168"/>
      <c r="K3" s="170" t="s">
        <v>146</v>
      </c>
      <c r="L3" s="171" t="s">
        <v>143</v>
      </c>
      <c r="M3" s="172" t="s">
        <v>147</v>
      </c>
      <c r="N3" s="171" t="s">
        <v>143</v>
      </c>
      <c r="O3" s="2"/>
      <c r="P3" s="2"/>
    </row>
    <row r="4" spans="1:16" ht="20.25" customHeight="1" x14ac:dyDescent="0.25">
      <c r="A4" s="121"/>
      <c r="B4" s="2"/>
      <c r="C4" s="160" t="s">
        <v>97</v>
      </c>
      <c r="D4" s="177">
        <v>2</v>
      </c>
      <c r="E4" s="178" t="s">
        <v>148</v>
      </c>
      <c r="F4" s="177">
        <v>7</v>
      </c>
      <c r="G4" s="159"/>
      <c r="H4" s="159"/>
      <c r="I4" s="157"/>
      <c r="J4" s="157"/>
      <c r="K4" s="158" t="s">
        <v>97</v>
      </c>
      <c r="L4" s="179">
        <v>5</v>
      </c>
      <c r="M4" s="180" t="s">
        <v>148</v>
      </c>
      <c r="N4" s="179">
        <v>1</v>
      </c>
      <c r="O4" s="2"/>
      <c r="P4" s="2"/>
    </row>
    <row r="5" spans="1:16" ht="20.25" customHeight="1" x14ac:dyDescent="0.25">
      <c r="A5" s="121"/>
      <c r="B5" s="2"/>
      <c r="C5" s="160" t="s">
        <v>101</v>
      </c>
      <c r="D5" s="177">
        <v>2</v>
      </c>
      <c r="E5" s="178" t="s">
        <v>150</v>
      </c>
      <c r="F5" s="177">
        <v>10</v>
      </c>
      <c r="G5" s="159"/>
      <c r="H5" s="159"/>
      <c r="I5" s="157"/>
      <c r="J5" s="157"/>
      <c r="K5" s="158" t="s">
        <v>101</v>
      </c>
      <c r="L5" s="179">
        <v>6</v>
      </c>
      <c r="M5" s="180" t="s">
        <v>150</v>
      </c>
      <c r="N5" s="179">
        <v>2</v>
      </c>
      <c r="O5" s="2"/>
      <c r="P5" s="2"/>
    </row>
    <row r="6" spans="1:16" ht="20.25" customHeight="1" x14ac:dyDescent="0.25">
      <c r="A6" s="121"/>
      <c r="B6" s="2"/>
      <c r="C6" s="419" t="s">
        <v>145</v>
      </c>
      <c r="D6" s="276">
        <v>7</v>
      </c>
      <c r="E6" s="178" t="s">
        <v>149</v>
      </c>
      <c r="F6" s="177">
        <v>7</v>
      </c>
      <c r="G6" s="159"/>
      <c r="H6" s="159"/>
      <c r="I6" s="157"/>
      <c r="J6" s="157"/>
      <c r="K6" s="420" t="s">
        <v>145</v>
      </c>
      <c r="L6" s="179">
        <v>4</v>
      </c>
      <c r="M6" s="180" t="s">
        <v>149</v>
      </c>
      <c r="N6" s="179">
        <v>4</v>
      </c>
      <c r="O6" s="2"/>
      <c r="P6" s="2"/>
    </row>
    <row r="7" spans="1:16" ht="20.25" customHeight="1" x14ac:dyDescent="0.25">
      <c r="A7" s="121"/>
      <c r="B7" s="2"/>
      <c r="C7" s="419"/>
      <c r="D7" s="177"/>
      <c r="E7" s="178" t="s">
        <v>152</v>
      </c>
      <c r="F7" s="177">
        <v>9</v>
      </c>
      <c r="G7" s="159"/>
      <c r="H7" s="159"/>
      <c r="I7" s="157"/>
      <c r="J7" s="157"/>
      <c r="K7" s="420"/>
      <c r="L7" s="179"/>
      <c r="M7" s="279" t="s">
        <v>152</v>
      </c>
      <c r="N7" s="179">
        <v>20</v>
      </c>
      <c r="O7" s="2"/>
      <c r="P7" s="2"/>
    </row>
    <row r="8" spans="1:16" ht="46.9" customHeight="1" x14ac:dyDescent="0.25">
      <c r="A8" s="121"/>
      <c r="B8" s="2"/>
      <c r="C8" s="256" t="s">
        <v>102</v>
      </c>
      <c r="D8" s="177">
        <v>12</v>
      </c>
      <c r="E8" s="178" t="s">
        <v>153</v>
      </c>
      <c r="F8" s="177">
        <v>7</v>
      </c>
      <c r="G8" s="159"/>
      <c r="H8" s="159"/>
      <c r="I8" s="157"/>
      <c r="J8" s="157"/>
      <c r="K8" s="278" t="s">
        <v>102</v>
      </c>
      <c r="L8" s="277">
        <v>6</v>
      </c>
      <c r="M8" s="279" t="s">
        <v>153</v>
      </c>
      <c r="N8" s="179">
        <v>28</v>
      </c>
      <c r="O8" s="2"/>
      <c r="P8" s="2"/>
    </row>
    <row r="9" spans="1:16" ht="20.25" customHeight="1" thickBot="1" x14ac:dyDescent="0.3">
      <c r="A9" s="114"/>
      <c r="B9" s="2"/>
      <c r="C9" s="2"/>
      <c r="D9" s="2"/>
      <c r="E9" s="156"/>
      <c r="F9" s="2"/>
      <c r="G9" s="2"/>
      <c r="H9" s="2"/>
      <c r="I9" s="2"/>
      <c r="J9" s="2"/>
      <c r="K9" s="2"/>
      <c r="L9" s="2"/>
      <c r="M9" s="2"/>
      <c r="N9" s="2"/>
      <c r="O9" s="2"/>
      <c r="P9" s="2"/>
    </row>
    <row r="10" spans="1:16" s="3" customFormat="1" ht="18" customHeight="1" x14ac:dyDescent="0.25">
      <c r="A10" s="143" t="s">
        <v>128</v>
      </c>
      <c r="B10" s="144"/>
      <c r="C10" s="416" t="s">
        <v>3</v>
      </c>
      <c r="D10" s="417"/>
      <c r="E10" s="417"/>
      <c r="F10" s="417"/>
      <c r="G10" s="417"/>
      <c r="H10" s="418"/>
      <c r="I10" s="413" t="s">
        <v>2</v>
      </c>
      <c r="J10" s="414"/>
      <c r="K10" s="414"/>
      <c r="L10" s="414"/>
      <c r="M10" s="414"/>
      <c r="N10" s="414"/>
      <c r="O10" s="414"/>
      <c r="P10" s="415"/>
    </row>
    <row r="11" spans="1:16" s="115" customFormat="1" ht="30.75" customHeight="1" x14ac:dyDescent="0.25">
      <c r="A11" s="145" t="s">
        <v>19</v>
      </c>
      <c r="B11" s="146" t="s">
        <v>21</v>
      </c>
      <c r="C11" s="161" t="s">
        <v>135</v>
      </c>
      <c r="D11" s="162" t="s">
        <v>136</v>
      </c>
      <c r="E11" s="162" t="s">
        <v>137</v>
      </c>
      <c r="F11" s="162" t="s">
        <v>138</v>
      </c>
      <c r="G11" s="162" t="s">
        <v>139</v>
      </c>
      <c r="H11" s="163" t="s">
        <v>140</v>
      </c>
      <c r="I11" s="164" t="s">
        <v>125</v>
      </c>
      <c r="J11" s="165" t="s">
        <v>129</v>
      </c>
      <c r="K11" s="165" t="s">
        <v>130</v>
      </c>
      <c r="L11" s="165" t="s">
        <v>131</v>
      </c>
      <c r="M11" s="165" t="s">
        <v>132</v>
      </c>
      <c r="N11" s="165" t="s">
        <v>133</v>
      </c>
      <c r="O11" s="165" t="s">
        <v>134</v>
      </c>
      <c r="P11" s="166" t="s">
        <v>141</v>
      </c>
    </row>
    <row r="12" spans="1:16" ht="15.75" x14ac:dyDescent="0.25">
      <c r="A12" s="147" t="s">
        <v>97</v>
      </c>
      <c r="B12" s="125">
        <v>10584</v>
      </c>
      <c r="C12" s="124">
        <v>1657</v>
      </c>
      <c r="D12" s="117">
        <v>656</v>
      </c>
      <c r="E12" s="117">
        <v>1040</v>
      </c>
      <c r="F12" s="117">
        <v>589</v>
      </c>
      <c r="G12" s="117">
        <v>222</v>
      </c>
      <c r="H12" s="125">
        <v>534</v>
      </c>
      <c r="I12" s="124">
        <v>622</v>
      </c>
      <c r="J12" s="117">
        <v>462</v>
      </c>
      <c r="K12" s="117">
        <v>869</v>
      </c>
      <c r="L12" s="117">
        <v>460</v>
      </c>
      <c r="M12" s="117">
        <v>1235</v>
      </c>
      <c r="N12" s="117">
        <v>962</v>
      </c>
      <c r="O12" s="117">
        <v>533</v>
      </c>
      <c r="P12" s="125">
        <v>743</v>
      </c>
    </row>
    <row r="13" spans="1:16" ht="15.75" x14ac:dyDescent="0.25">
      <c r="A13" s="147" t="s">
        <v>20</v>
      </c>
      <c r="B13" s="125">
        <v>2811402</v>
      </c>
      <c r="C13" s="124">
        <v>265858</v>
      </c>
      <c r="D13" s="117">
        <v>106429</v>
      </c>
      <c r="E13" s="117">
        <v>218355</v>
      </c>
      <c r="F13" s="117">
        <v>170588</v>
      </c>
      <c r="G13" s="117">
        <v>21936</v>
      </c>
      <c r="H13" s="125">
        <v>115250</v>
      </c>
      <c r="I13" s="124">
        <v>161590</v>
      </c>
      <c r="J13" s="117">
        <v>106067</v>
      </c>
      <c r="K13" s="117">
        <v>276216</v>
      </c>
      <c r="L13" s="117">
        <v>161192</v>
      </c>
      <c r="M13" s="117">
        <v>458695</v>
      </c>
      <c r="N13" s="117">
        <v>264765</v>
      </c>
      <c r="O13" s="117">
        <v>197346</v>
      </c>
      <c r="P13" s="125">
        <v>287115</v>
      </c>
    </row>
    <row r="14" spans="1:16" ht="15.75" x14ac:dyDescent="0.25">
      <c r="A14" s="147" t="s">
        <v>144</v>
      </c>
      <c r="B14" s="127">
        <v>21042345000</v>
      </c>
      <c r="C14" s="126">
        <v>1501380000</v>
      </c>
      <c r="D14" s="99">
        <v>629565000</v>
      </c>
      <c r="E14" s="99">
        <v>1095830000</v>
      </c>
      <c r="F14" s="99">
        <v>1051166000</v>
      </c>
      <c r="G14" s="99">
        <v>239718000</v>
      </c>
      <c r="H14" s="127">
        <v>666003000</v>
      </c>
      <c r="I14" s="126">
        <v>1254095000</v>
      </c>
      <c r="J14" s="99">
        <v>583074000</v>
      </c>
      <c r="K14" s="99">
        <v>2495917000</v>
      </c>
      <c r="L14" s="99">
        <v>1348567000</v>
      </c>
      <c r="M14" s="99">
        <v>4064749000</v>
      </c>
      <c r="N14" s="99">
        <v>1837359000</v>
      </c>
      <c r="O14" s="99">
        <v>1601910000</v>
      </c>
      <c r="P14" s="127">
        <v>2673012000</v>
      </c>
    </row>
    <row r="15" spans="1:16" ht="15.75" x14ac:dyDescent="0.25">
      <c r="A15" s="148" t="s">
        <v>101</v>
      </c>
      <c r="B15" s="129">
        <v>19376</v>
      </c>
      <c r="C15" s="128">
        <v>2943</v>
      </c>
      <c r="D15" s="118">
        <v>1247</v>
      </c>
      <c r="E15" s="118">
        <v>1881</v>
      </c>
      <c r="F15" s="118">
        <v>1312</v>
      </c>
      <c r="G15" s="118">
        <v>440</v>
      </c>
      <c r="H15" s="129">
        <v>1038</v>
      </c>
      <c r="I15" s="128">
        <v>1072</v>
      </c>
      <c r="J15" s="118">
        <v>917</v>
      </c>
      <c r="K15" s="118">
        <v>1618</v>
      </c>
      <c r="L15" s="118">
        <v>806</v>
      </c>
      <c r="M15" s="118">
        <v>2127</v>
      </c>
      <c r="N15" s="118">
        <v>1727</v>
      </c>
      <c r="O15" s="118">
        <v>896</v>
      </c>
      <c r="P15" s="129">
        <v>1352</v>
      </c>
    </row>
    <row r="16" spans="1:16" ht="15.75" x14ac:dyDescent="0.25">
      <c r="A16" s="147" t="s">
        <v>164</v>
      </c>
      <c r="B16" s="125">
        <v>6822</v>
      </c>
      <c r="C16" s="124">
        <v>837</v>
      </c>
      <c r="D16" s="117">
        <v>224</v>
      </c>
      <c r="E16" s="117">
        <v>412</v>
      </c>
      <c r="F16" s="117">
        <v>375</v>
      </c>
      <c r="G16" s="117">
        <v>495</v>
      </c>
      <c r="H16" s="125">
        <v>290</v>
      </c>
      <c r="I16" s="124">
        <v>278</v>
      </c>
      <c r="J16" s="117">
        <v>148</v>
      </c>
      <c r="K16" s="117">
        <v>1119</v>
      </c>
      <c r="L16" s="117">
        <v>230</v>
      </c>
      <c r="M16" s="117">
        <v>709</v>
      </c>
      <c r="N16" s="117">
        <v>770</v>
      </c>
      <c r="O16" s="117">
        <v>285</v>
      </c>
      <c r="P16" s="125">
        <v>650</v>
      </c>
    </row>
    <row r="17" spans="1:16" ht="15.75" x14ac:dyDescent="0.25">
      <c r="A17" s="147" t="s">
        <v>165</v>
      </c>
      <c r="B17" s="127">
        <v>125219000</v>
      </c>
      <c r="C17" s="126">
        <v>18804000</v>
      </c>
      <c r="D17" s="99">
        <v>2386000</v>
      </c>
      <c r="E17" s="99">
        <v>8393000</v>
      </c>
      <c r="F17" s="99">
        <v>5624000</v>
      </c>
      <c r="G17" s="99">
        <v>8535000</v>
      </c>
      <c r="H17" s="127">
        <v>2634000</v>
      </c>
      <c r="I17" s="126">
        <v>3499000</v>
      </c>
      <c r="J17" s="99">
        <v>1504000</v>
      </c>
      <c r="K17" s="99">
        <v>26674000</v>
      </c>
      <c r="L17" s="99">
        <v>3674000</v>
      </c>
      <c r="M17" s="99">
        <v>10871000</v>
      </c>
      <c r="N17" s="99">
        <v>14049000</v>
      </c>
      <c r="O17" s="99">
        <v>6121000</v>
      </c>
      <c r="P17" s="127">
        <v>12451000</v>
      </c>
    </row>
    <row r="18" spans="1:16" ht="15.75" x14ac:dyDescent="0.25">
      <c r="A18" s="147" t="s">
        <v>124</v>
      </c>
      <c r="B18" s="127">
        <v>9956000</v>
      </c>
      <c r="C18" s="126">
        <v>539000</v>
      </c>
      <c r="D18" s="99">
        <v>78000</v>
      </c>
      <c r="E18" s="99">
        <v>854000</v>
      </c>
      <c r="F18" s="99">
        <v>1052000</v>
      </c>
      <c r="G18" s="99">
        <v>354000</v>
      </c>
      <c r="H18" s="127">
        <v>308000</v>
      </c>
      <c r="I18" s="126">
        <v>349000</v>
      </c>
      <c r="J18" s="99">
        <v>65000</v>
      </c>
      <c r="K18" s="99">
        <v>2839000</v>
      </c>
      <c r="L18" s="99">
        <v>261000</v>
      </c>
      <c r="M18" s="99">
        <v>953000</v>
      </c>
      <c r="N18" s="99">
        <v>471000</v>
      </c>
      <c r="O18" s="99">
        <v>106000</v>
      </c>
      <c r="P18" s="127">
        <v>1727000</v>
      </c>
    </row>
    <row r="19" spans="1:16" s="3" customFormat="1" ht="24" customHeight="1" x14ac:dyDescent="0.25">
      <c r="A19" s="149" t="s">
        <v>126</v>
      </c>
      <c r="B19" s="150" t="s">
        <v>160</v>
      </c>
      <c r="C19" s="130"/>
      <c r="D19" s="122"/>
      <c r="E19" s="122"/>
      <c r="F19" s="122"/>
      <c r="G19" s="122"/>
      <c r="H19" s="131"/>
      <c r="I19" s="130"/>
      <c r="J19" s="122"/>
      <c r="K19" s="122"/>
      <c r="L19" s="122"/>
      <c r="M19" s="122"/>
      <c r="N19" s="122"/>
      <c r="O19" s="122"/>
      <c r="P19" s="131"/>
    </row>
    <row r="20" spans="1:16" ht="15.75" x14ac:dyDescent="0.25">
      <c r="A20" s="147" t="s">
        <v>161</v>
      </c>
      <c r="B20" s="125">
        <v>136513625</v>
      </c>
      <c r="C20" s="124">
        <v>2989645</v>
      </c>
      <c r="D20" s="117">
        <v>621774</v>
      </c>
      <c r="E20" s="117">
        <v>4394982</v>
      </c>
      <c r="F20" s="117">
        <v>6900198</v>
      </c>
      <c r="G20" s="117">
        <v>442801</v>
      </c>
      <c r="H20" s="125">
        <v>2341590</v>
      </c>
      <c r="I20" s="124">
        <v>9993413</v>
      </c>
      <c r="J20" s="117">
        <v>3137431</v>
      </c>
      <c r="K20" s="117">
        <v>19379981</v>
      </c>
      <c r="L20" s="117">
        <v>10358429</v>
      </c>
      <c r="M20" s="117">
        <v>33517000</v>
      </c>
      <c r="N20" s="117">
        <v>18305096</v>
      </c>
      <c r="O20" s="117">
        <v>7082795</v>
      </c>
      <c r="P20" s="125">
        <v>17048490</v>
      </c>
    </row>
    <row r="21" spans="1:16" ht="15.75" x14ac:dyDescent="0.25">
      <c r="A21" s="147" t="s">
        <v>162</v>
      </c>
      <c r="B21" s="125">
        <v>51527755</v>
      </c>
      <c r="C21" s="124">
        <v>1714271</v>
      </c>
      <c r="D21" s="117">
        <v>377454</v>
      </c>
      <c r="E21" s="117">
        <v>2883709</v>
      </c>
      <c r="F21" s="117">
        <v>3271140</v>
      </c>
      <c r="G21" s="117">
        <v>273279</v>
      </c>
      <c r="H21" s="125">
        <v>1548307</v>
      </c>
      <c r="I21" s="124">
        <v>3532352</v>
      </c>
      <c r="J21" s="117">
        <v>1443631</v>
      </c>
      <c r="K21" s="117">
        <v>5901089</v>
      </c>
      <c r="L21" s="117">
        <v>3422645</v>
      </c>
      <c r="M21" s="117">
        <v>11287032</v>
      </c>
      <c r="N21" s="117">
        <v>5825540</v>
      </c>
      <c r="O21" s="117">
        <v>4137727</v>
      </c>
      <c r="P21" s="125">
        <v>5909579</v>
      </c>
    </row>
    <row r="22" spans="1:16" ht="15.75" x14ac:dyDescent="0.25">
      <c r="A22" s="147" t="s">
        <v>163</v>
      </c>
      <c r="B22" s="125">
        <v>8915958</v>
      </c>
      <c r="C22" s="124">
        <v>135005</v>
      </c>
      <c r="D22" s="117">
        <v>120503</v>
      </c>
      <c r="E22" s="117">
        <v>258339</v>
      </c>
      <c r="F22" s="117">
        <v>215590</v>
      </c>
      <c r="G22" s="117">
        <v>47725</v>
      </c>
      <c r="H22" s="125">
        <v>138442</v>
      </c>
      <c r="I22" s="124">
        <v>522481</v>
      </c>
      <c r="J22" s="117">
        <v>75182</v>
      </c>
      <c r="K22" s="117">
        <v>2130919</v>
      </c>
      <c r="L22" s="117">
        <v>220093</v>
      </c>
      <c r="M22" s="117">
        <v>633125</v>
      </c>
      <c r="N22" s="117">
        <v>1192726</v>
      </c>
      <c r="O22" s="117">
        <v>1756655</v>
      </c>
      <c r="P22" s="125">
        <v>1469173</v>
      </c>
    </row>
    <row r="23" spans="1:16" s="116" customFormat="1" ht="23.25" customHeight="1" x14ac:dyDescent="0.25">
      <c r="A23" s="132" t="s">
        <v>32</v>
      </c>
      <c r="B23" s="151" t="s">
        <v>21</v>
      </c>
      <c r="C23" s="132"/>
      <c r="D23" s="123"/>
      <c r="E23" s="123"/>
      <c r="F23" s="123"/>
      <c r="G23" s="123"/>
      <c r="H23" s="133"/>
      <c r="I23" s="132"/>
      <c r="J23" s="123"/>
      <c r="K23" s="123"/>
      <c r="L23" s="123"/>
      <c r="M23" s="123"/>
      <c r="N23" s="123"/>
      <c r="O23" s="123"/>
      <c r="P23" s="133"/>
    </row>
    <row r="24" spans="1:16" s="3" customFormat="1" ht="21" customHeight="1" x14ac:dyDescent="0.25">
      <c r="A24" s="152" t="s">
        <v>36</v>
      </c>
      <c r="B24" s="135">
        <v>2169308000</v>
      </c>
      <c r="C24" s="134">
        <v>99746000</v>
      </c>
      <c r="D24" s="119">
        <v>23696000</v>
      </c>
      <c r="E24" s="119">
        <v>116672000</v>
      </c>
      <c r="F24" s="119">
        <v>107976000</v>
      </c>
      <c r="G24" s="119">
        <v>28029000</v>
      </c>
      <c r="H24" s="135">
        <v>47258000</v>
      </c>
      <c r="I24" s="134">
        <v>123368000</v>
      </c>
      <c r="J24" s="119">
        <v>46293000</v>
      </c>
      <c r="K24" s="119">
        <v>412988000</v>
      </c>
      <c r="L24" s="119">
        <v>122966000</v>
      </c>
      <c r="M24" s="119">
        <v>443993000</v>
      </c>
      <c r="N24" s="119">
        <v>221703000</v>
      </c>
      <c r="O24" s="119">
        <v>132722000</v>
      </c>
      <c r="P24" s="135">
        <v>241898000</v>
      </c>
    </row>
    <row r="25" spans="1:16" s="3" customFormat="1" ht="15.75" x14ac:dyDescent="0.25">
      <c r="A25" s="148" t="s">
        <v>22</v>
      </c>
      <c r="B25" s="153">
        <v>838273000</v>
      </c>
      <c r="C25" s="136">
        <v>19926000</v>
      </c>
      <c r="D25" s="120">
        <v>4018000</v>
      </c>
      <c r="E25" s="120">
        <v>29129000</v>
      </c>
      <c r="F25" s="120">
        <v>44141000</v>
      </c>
      <c r="G25" s="120">
        <v>2674000</v>
      </c>
      <c r="H25" s="137">
        <v>15261000</v>
      </c>
      <c r="I25" s="141">
        <v>62081000</v>
      </c>
      <c r="J25" s="120">
        <v>19638000</v>
      </c>
      <c r="K25" s="120">
        <v>119261000</v>
      </c>
      <c r="L25" s="120">
        <v>65397000</v>
      </c>
      <c r="M25" s="120">
        <v>204803000</v>
      </c>
      <c r="N25" s="120">
        <v>109681000</v>
      </c>
      <c r="O25" s="120">
        <v>44024000</v>
      </c>
      <c r="P25" s="137">
        <v>98239000</v>
      </c>
    </row>
    <row r="26" spans="1:16" s="3" customFormat="1" ht="15.75" x14ac:dyDescent="0.25">
      <c r="A26" s="148" t="s">
        <v>23</v>
      </c>
      <c r="B26" s="153">
        <v>705484000</v>
      </c>
      <c r="C26" s="136">
        <v>23953000</v>
      </c>
      <c r="D26" s="120">
        <v>4699000</v>
      </c>
      <c r="E26" s="120">
        <v>39923000</v>
      </c>
      <c r="F26" s="120">
        <v>44840000</v>
      </c>
      <c r="G26" s="120">
        <v>3593000</v>
      </c>
      <c r="H26" s="137">
        <v>21972000</v>
      </c>
      <c r="I26" s="141">
        <v>47359000</v>
      </c>
      <c r="J26" s="120">
        <v>19368000</v>
      </c>
      <c r="K26" s="120">
        <v>82353000</v>
      </c>
      <c r="L26" s="120">
        <v>47847000</v>
      </c>
      <c r="M26" s="120">
        <v>156631000</v>
      </c>
      <c r="N26" s="120">
        <v>78003000</v>
      </c>
      <c r="O26" s="120">
        <v>55701000</v>
      </c>
      <c r="P26" s="137">
        <v>79242000</v>
      </c>
    </row>
    <row r="27" spans="1:16" s="3" customFormat="1" ht="15.75" x14ac:dyDescent="0.25">
      <c r="A27" s="148" t="s">
        <v>24</v>
      </c>
      <c r="B27" s="153">
        <v>68153000</v>
      </c>
      <c r="C27" s="136">
        <v>1061000</v>
      </c>
      <c r="D27" s="120">
        <v>1000000</v>
      </c>
      <c r="E27" s="120">
        <v>1921000</v>
      </c>
      <c r="F27" s="120" t="s">
        <v>213</v>
      </c>
      <c r="G27" s="120">
        <v>353000</v>
      </c>
      <c r="H27" s="137">
        <v>1091000</v>
      </c>
      <c r="I27" s="141">
        <v>4060000</v>
      </c>
      <c r="J27" s="120" t="s">
        <v>127</v>
      </c>
      <c r="K27" s="120">
        <v>16654000</v>
      </c>
      <c r="L27" s="120">
        <v>1808000</v>
      </c>
      <c r="M27" s="120">
        <v>5024000</v>
      </c>
      <c r="N27" s="120">
        <v>9590000</v>
      </c>
      <c r="O27" s="120">
        <v>13889000</v>
      </c>
      <c r="P27" s="137">
        <v>11702000</v>
      </c>
    </row>
    <row r="28" spans="1:16" s="3" customFormat="1" ht="15.75" x14ac:dyDescent="0.25">
      <c r="A28" s="148" t="s">
        <v>25</v>
      </c>
      <c r="B28" s="153">
        <v>16576000</v>
      </c>
      <c r="C28" s="136" t="s">
        <v>213</v>
      </c>
      <c r="D28" s="120">
        <v>793000</v>
      </c>
      <c r="E28" s="120" t="s">
        <v>213</v>
      </c>
      <c r="F28" s="120" t="s">
        <v>127</v>
      </c>
      <c r="G28" s="120">
        <v>1771000</v>
      </c>
      <c r="H28" s="137">
        <v>254000</v>
      </c>
      <c r="I28" s="141">
        <v>241000</v>
      </c>
      <c r="J28" s="120">
        <v>81000</v>
      </c>
      <c r="K28" s="120">
        <v>14000</v>
      </c>
      <c r="L28" s="120">
        <v>1079000</v>
      </c>
      <c r="M28" s="120">
        <v>90000</v>
      </c>
      <c r="N28" s="120">
        <v>6923000</v>
      </c>
      <c r="O28" s="120" t="s">
        <v>213</v>
      </c>
      <c r="P28" s="137">
        <v>5330000</v>
      </c>
    </row>
    <row r="29" spans="1:16" s="3" customFormat="1" ht="15.75" x14ac:dyDescent="0.25">
      <c r="A29" s="148" t="s">
        <v>26</v>
      </c>
      <c r="B29" s="153">
        <v>5769000</v>
      </c>
      <c r="C29" s="136">
        <v>754000</v>
      </c>
      <c r="D29" s="120" t="s">
        <v>213</v>
      </c>
      <c r="E29" s="120">
        <v>309000</v>
      </c>
      <c r="F29" s="120">
        <v>1399000</v>
      </c>
      <c r="G29" s="120">
        <v>445000</v>
      </c>
      <c r="H29" s="137" t="s">
        <v>213</v>
      </c>
      <c r="I29" s="141">
        <v>89000</v>
      </c>
      <c r="J29" s="120">
        <v>1657000</v>
      </c>
      <c r="K29" s="120" t="s">
        <v>213</v>
      </c>
      <c r="L29" s="120">
        <v>788000</v>
      </c>
      <c r="M29" s="120">
        <v>263000</v>
      </c>
      <c r="N29" s="120" t="s">
        <v>213</v>
      </c>
      <c r="O29" s="120">
        <v>65000</v>
      </c>
      <c r="P29" s="137" t="s">
        <v>213</v>
      </c>
    </row>
    <row r="30" spans="1:16" s="3" customFormat="1" ht="15.75" x14ac:dyDescent="0.25">
      <c r="A30" s="148" t="s">
        <v>27</v>
      </c>
      <c r="B30" s="153">
        <v>20130232</v>
      </c>
      <c r="C30" s="136">
        <v>639192</v>
      </c>
      <c r="D30" s="120">
        <v>227808</v>
      </c>
      <c r="E30" s="120">
        <v>1093450</v>
      </c>
      <c r="F30" s="120">
        <v>65802</v>
      </c>
      <c r="G30" s="120">
        <v>10704734</v>
      </c>
      <c r="H30" s="137" t="s">
        <v>213</v>
      </c>
      <c r="I30" s="136">
        <v>31000</v>
      </c>
      <c r="J30" s="120" t="s">
        <v>213</v>
      </c>
      <c r="K30" s="120">
        <v>39970</v>
      </c>
      <c r="L30" s="120" t="s">
        <v>127</v>
      </c>
      <c r="M30" s="120">
        <v>166030</v>
      </c>
      <c r="N30" s="120" t="s">
        <v>127</v>
      </c>
      <c r="O30" s="120">
        <v>121982</v>
      </c>
      <c r="P30" s="137">
        <v>7040264</v>
      </c>
    </row>
    <row r="31" spans="1:16" s="3" customFormat="1" ht="15.75" x14ac:dyDescent="0.25">
      <c r="A31" s="148" t="s">
        <v>28</v>
      </c>
      <c r="B31" s="153">
        <v>70824000</v>
      </c>
      <c r="C31" s="136">
        <v>19510000</v>
      </c>
      <c r="D31" s="120">
        <v>5146000</v>
      </c>
      <c r="E31" s="120" t="s">
        <v>213</v>
      </c>
      <c r="F31" s="120">
        <v>2817000</v>
      </c>
      <c r="G31" s="120">
        <v>105000</v>
      </c>
      <c r="H31" s="137">
        <v>3762000</v>
      </c>
      <c r="I31" s="141">
        <v>3930000</v>
      </c>
      <c r="J31" s="120" t="s">
        <v>213</v>
      </c>
      <c r="K31" s="120">
        <v>24223000</v>
      </c>
      <c r="L31" s="120">
        <v>4364000</v>
      </c>
      <c r="M31" s="120" t="s">
        <v>213</v>
      </c>
      <c r="N31" s="120" t="s">
        <v>213</v>
      </c>
      <c r="O31" s="120" t="s">
        <v>213</v>
      </c>
      <c r="P31" s="137">
        <v>6967000</v>
      </c>
    </row>
    <row r="32" spans="1:16" s="3" customFormat="1" ht="15.75" x14ac:dyDescent="0.25">
      <c r="A32" s="148" t="s">
        <v>29</v>
      </c>
      <c r="B32" s="153">
        <v>142876000</v>
      </c>
      <c r="C32" s="136">
        <v>13363000</v>
      </c>
      <c r="D32" s="120">
        <v>112000</v>
      </c>
      <c r="E32" s="120">
        <v>1037000</v>
      </c>
      <c r="F32" s="120">
        <v>8489000</v>
      </c>
      <c r="G32" s="120" t="s">
        <v>213</v>
      </c>
      <c r="H32" s="137" t="s">
        <v>213</v>
      </c>
      <c r="I32" s="141">
        <v>1388000</v>
      </c>
      <c r="J32" s="120" t="s">
        <v>213</v>
      </c>
      <c r="K32" s="120">
        <v>59277000</v>
      </c>
      <c r="L32" s="120">
        <v>7000</v>
      </c>
      <c r="M32" s="120">
        <v>47498000</v>
      </c>
      <c r="N32" s="120" t="s">
        <v>127</v>
      </c>
      <c r="O32" s="120">
        <v>11705000</v>
      </c>
      <c r="P32" s="137" t="s">
        <v>213</v>
      </c>
    </row>
    <row r="33" spans="1:16" s="3" customFormat="1" ht="15.75" x14ac:dyDescent="0.25">
      <c r="A33" s="148" t="s">
        <v>30</v>
      </c>
      <c r="B33" s="153">
        <v>94319000</v>
      </c>
      <c r="C33" s="136">
        <v>9949000</v>
      </c>
      <c r="D33" s="120">
        <v>1073000</v>
      </c>
      <c r="E33" s="120" t="s">
        <v>127</v>
      </c>
      <c r="F33" s="120">
        <v>1207000</v>
      </c>
      <c r="G33" s="120" t="s">
        <v>213</v>
      </c>
      <c r="H33" s="137" t="s">
        <v>213</v>
      </c>
      <c r="I33" s="141">
        <v>3362000</v>
      </c>
      <c r="J33" s="120" t="s">
        <v>127</v>
      </c>
      <c r="K33" s="120">
        <v>73536000</v>
      </c>
      <c r="L33" s="120" t="s">
        <v>127</v>
      </c>
      <c r="M33" s="120" t="s">
        <v>213</v>
      </c>
      <c r="N33" s="120">
        <v>5192000</v>
      </c>
      <c r="O33" s="120" t="s">
        <v>213</v>
      </c>
      <c r="P33" s="137" t="s">
        <v>213</v>
      </c>
    </row>
    <row r="34" spans="1:16" s="3" customFormat="1" ht="16.5" thickBot="1" x14ac:dyDescent="0.3">
      <c r="A34" s="154" t="s">
        <v>31</v>
      </c>
      <c r="B34" s="155">
        <v>986000</v>
      </c>
      <c r="C34" s="138" t="s">
        <v>127</v>
      </c>
      <c r="D34" s="139">
        <v>172000</v>
      </c>
      <c r="E34" s="139" t="s">
        <v>127</v>
      </c>
      <c r="F34" s="139">
        <v>74000</v>
      </c>
      <c r="G34" s="139">
        <v>60000</v>
      </c>
      <c r="H34" s="140">
        <v>59000</v>
      </c>
      <c r="I34" s="142">
        <v>30000</v>
      </c>
      <c r="J34" s="139">
        <v>10000</v>
      </c>
      <c r="K34" s="139" t="s">
        <v>127</v>
      </c>
      <c r="L34" s="139">
        <v>18000</v>
      </c>
      <c r="M34" s="139">
        <v>161000</v>
      </c>
      <c r="N34" s="139">
        <v>86000</v>
      </c>
      <c r="O34" s="139">
        <v>61000</v>
      </c>
      <c r="P34" s="140">
        <v>255000</v>
      </c>
    </row>
    <row r="35" spans="1:16" s="115" customFormat="1" ht="22.5" customHeight="1" x14ac:dyDescent="0.25">
      <c r="A35" s="97" t="s">
        <v>142</v>
      </c>
      <c r="B35" s="97"/>
      <c r="C35" s="97"/>
      <c r="D35" s="97"/>
      <c r="E35" s="97"/>
      <c r="F35" s="97"/>
      <c r="G35" s="97"/>
      <c r="H35" s="97"/>
      <c r="I35" s="97"/>
      <c r="J35" s="97"/>
      <c r="K35" s="97"/>
      <c r="L35" s="97"/>
      <c r="M35" s="97"/>
      <c r="N35" s="97"/>
      <c r="O35" s="97"/>
      <c r="P35" s="97"/>
    </row>
    <row r="36" spans="1:16" s="115" customFormat="1" ht="22.5" customHeight="1" x14ac:dyDescent="0.25">
      <c r="A36" s="113" t="s">
        <v>214</v>
      </c>
      <c r="B36" s="113"/>
      <c r="C36" s="97"/>
      <c r="D36" s="97"/>
      <c r="E36" s="97"/>
      <c r="F36" s="97"/>
      <c r="G36" s="97"/>
      <c r="H36" s="97"/>
      <c r="I36" s="97"/>
      <c r="J36" s="97"/>
      <c r="K36" s="97"/>
      <c r="L36" s="97"/>
      <c r="M36" s="97"/>
      <c r="N36" s="97"/>
      <c r="O36" s="97"/>
      <c r="P36" s="97"/>
    </row>
    <row r="37" spans="1:16" x14ac:dyDescent="0.25">
      <c r="A37" s="2"/>
      <c r="B37" s="2"/>
      <c r="C37" s="2"/>
      <c r="D37" s="2"/>
      <c r="E37" s="2"/>
      <c r="F37" s="2"/>
      <c r="G37" s="2"/>
      <c r="H37" s="2"/>
      <c r="I37" s="2"/>
      <c r="J37" s="2"/>
      <c r="K37" s="2"/>
      <c r="L37" s="2"/>
      <c r="M37" s="2"/>
      <c r="N37" s="2"/>
      <c r="O37" s="2"/>
      <c r="P37" s="2"/>
    </row>
    <row r="38" spans="1:16" ht="15.75" thickBot="1" x14ac:dyDescent="0.3">
      <c r="A38" s="2"/>
      <c r="B38" s="2"/>
      <c r="C38" s="2"/>
      <c r="D38" s="2"/>
      <c r="E38" s="2"/>
      <c r="F38" s="2"/>
      <c r="G38" s="2"/>
      <c r="H38" s="2"/>
      <c r="I38" s="2"/>
      <c r="J38" s="2"/>
      <c r="K38" s="2"/>
      <c r="L38" s="2"/>
      <c r="M38" s="2"/>
      <c r="N38" s="2"/>
      <c r="O38" s="2"/>
      <c r="P38" s="2"/>
    </row>
    <row r="39" spans="1:16" ht="40.5" customHeight="1" thickBot="1" x14ac:dyDescent="0.3">
      <c r="A39" s="189" t="s">
        <v>167</v>
      </c>
      <c r="B39" s="213" t="s">
        <v>170</v>
      </c>
      <c r="C39" s="214" t="s">
        <v>135</v>
      </c>
      <c r="D39" s="215" t="s">
        <v>136</v>
      </c>
      <c r="E39" s="215" t="s">
        <v>137</v>
      </c>
      <c r="F39" s="215" t="s">
        <v>138</v>
      </c>
      <c r="G39" s="215" t="s">
        <v>139</v>
      </c>
      <c r="H39" s="216" t="s">
        <v>140</v>
      </c>
      <c r="I39" s="283" t="s">
        <v>125</v>
      </c>
      <c r="J39" s="284" t="s">
        <v>129</v>
      </c>
      <c r="K39" s="284" t="s">
        <v>130</v>
      </c>
      <c r="L39" s="284" t="s">
        <v>131</v>
      </c>
      <c r="M39" s="284" t="s">
        <v>132</v>
      </c>
      <c r="N39" s="284" t="s">
        <v>133</v>
      </c>
      <c r="O39" s="284" t="s">
        <v>134</v>
      </c>
      <c r="P39" s="285" t="s">
        <v>141</v>
      </c>
    </row>
    <row r="40" spans="1:16" ht="15.75" x14ac:dyDescent="0.25">
      <c r="A40" s="134" t="s">
        <v>166</v>
      </c>
      <c r="B40" s="205">
        <v>1963390232</v>
      </c>
      <c r="C40" s="119">
        <v>89155192</v>
      </c>
      <c r="D40" s="119">
        <v>17240808</v>
      </c>
      <c r="E40" s="119">
        <v>73412450</v>
      </c>
      <c r="F40" s="119">
        <v>103032802</v>
      </c>
      <c r="G40" s="119">
        <v>19705734</v>
      </c>
      <c r="H40" s="119">
        <v>42399000</v>
      </c>
      <c r="I40" s="119">
        <v>122571000</v>
      </c>
      <c r="J40" s="119">
        <v>40754000</v>
      </c>
      <c r="K40" s="119">
        <v>375357970</v>
      </c>
      <c r="L40" s="119">
        <v>121308000</v>
      </c>
      <c r="M40" s="119">
        <v>414636030</v>
      </c>
      <c r="N40" s="119">
        <v>209475000</v>
      </c>
      <c r="O40" s="119">
        <v>125566982</v>
      </c>
      <c r="P40" s="135">
        <v>208775264</v>
      </c>
    </row>
    <row r="41" spans="1:16" x14ac:dyDescent="0.25">
      <c r="A41" s="190" t="s">
        <v>22</v>
      </c>
      <c r="B41" s="206">
        <v>0.3864241500054395</v>
      </c>
      <c r="C41" s="183">
        <v>0.19976740921941732</v>
      </c>
      <c r="D41" s="183">
        <v>0.16956448345712358</v>
      </c>
      <c r="E41" s="183">
        <v>0.24966572956664837</v>
      </c>
      <c r="F41" s="183">
        <v>0.40880380825368601</v>
      </c>
      <c r="G41" s="183">
        <v>9.5401191622961928E-2</v>
      </c>
      <c r="H41" s="183">
        <v>0.32292945109822674</v>
      </c>
      <c r="I41" s="183">
        <v>0.50321801439595359</v>
      </c>
      <c r="J41" s="183">
        <v>0.42421100382347221</v>
      </c>
      <c r="K41" s="183">
        <v>0.28877594506377907</v>
      </c>
      <c r="L41" s="183">
        <v>0.53182993673047829</v>
      </c>
      <c r="M41" s="183">
        <v>0.46127529037619963</v>
      </c>
      <c r="N41" s="183">
        <v>0.49472041424789021</v>
      </c>
      <c r="O41" s="183">
        <v>0.33170084838986752</v>
      </c>
      <c r="P41" s="191">
        <v>0.40611745446427833</v>
      </c>
    </row>
    <row r="42" spans="1:16" x14ac:dyDescent="0.25">
      <c r="A42" s="192" t="s">
        <v>23</v>
      </c>
      <c r="B42" s="207">
        <v>0.32521154211389069</v>
      </c>
      <c r="C42" s="184">
        <v>0.24013995548693681</v>
      </c>
      <c r="D42" s="184">
        <v>0.19830351114112085</v>
      </c>
      <c r="E42" s="184">
        <v>0.34218150027427319</v>
      </c>
      <c r="F42" s="184">
        <v>0.41527746906720014</v>
      </c>
      <c r="G42" s="184">
        <v>0.12818866174319454</v>
      </c>
      <c r="H42" s="184">
        <v>0.4649371534978205</v>
      </c>
      <c r="I42" s="184">
        <v>0.38388398936515139</v>
      </c>
      <c r="J42" s="184">
        <v>0.41837858855550514</v>
      </c>
      <c r="K42" s="184">
        <v>0.19940773097523415</v>
      </c>
      <c r="L42" s="184">
        <v>0.38910755818681586</v>
      </c>
      <c r="M42" s="184">
        <v>0.35277808433916752</v>
      </c>
      <c r="N42" s="184">
        <v>0.35183556379480657</v>
      </c>
      <c r="O42" s="184">
        <v>0.41968174078148313</v>
      </c>
      <c r="P42" s="193">
        <v>0.32758435373587214</v>
      </c>
    </row>
    <row r="43" spans="1:16" x14ac:dyDescent="0.25">
      <c r="A43" s="192" t="s">
        <v>24</v>
      </c>
      <c r="B43" s="207">
        <v>3.1416931113516386E-2</v>
      </c>
      <c r="C43" s="184">
        <v>1.0637018025785495E-2</v>
      </c>
      <c r="D43" s="184">
        <v>4.2201215395003377E-2</v>
      </c>
      <c r="E43" s="184">
        <v>1.6464961601755347E-2</v>
      </c>
      <c r="F43" s="184"/>
      <c r="G43" s="184">
        <v>1.2594098968925042E-2</v>
      </c>
      <c r="H43" s="184">
        <v>2.3086038342714461E-2</v>
      </c>
      <c r="I43" s="184">
        <v>3.2909668633681347E-2</v>
      </c>
      <c r="J43" s="184"/>
      <c r="K43" s="184">
        <v>4.0325626894728177E-2</v>
      </c>
      <c r="L43" s="184">
        <v>1.4703251305238847E-2</v>
      </c>
      <c r="M43" s="184">
        <v>1.1315493712738715E-2</v>
      </c>
      <c r="N43" s="184">
        <v>4.3256067802420355E-2</v>
      </c>
      <c r="O43" s="184">
        <v>0.10464730790675246</v>
      </c>
      <c r="P43" s="193">
        <v>4.8375761684677013E-2</v>
      </c>
    </row>
    <row r="44" spans="1:16" x14ac:dyDescent="0.25">
      <c r="A44" s="192" t="s">
        <v>25</v>
      </c>
      <c r="B44" s="207">
        <v>7.6411463932277018E-3</v>
      </c>
      <c r="C44" s="184"/>
      <c r="D44" s="184">
        <v>3.3465563808237675E-2</v>
      </c>
      <c r="E44" s="184"/>
      <c r="F44" s="184"/>
      <c r="G44" s="184">
        <v>6.3184558849762748E-2</v>
      </c>
      <c r="H44" s="184">
        <v>5.3747513648482797E-3</v>
      </c>
      <c r="I44" s="184">
        <v>1.9535049607677843E-3</v>
      </c>
      <c r="J44" s="184">
        <v>1.7497245803901238E-3</v>
      </c>
      <c r="K44" s="184">
        <v>3.3899290052011199E-5</v>
      </c>
      <c r="L44" s="184">
        <v>8.7747832734251744E-3</v>
      </c>
      <c r="M44" s="184">
        <v>2.0270589851641805E-4</v>
      </c>
      <c r="N44" s="184">
        <v>3.1226460625250897E-2</v>
      </c>
      <c r="O44" s="184"/>
      <c r="P44" s="193">
        <v>2.20340804802024E-2</v>
      </c>
    </row>
    <row r="45" spans="1:16" x14ac:dyDescent="0.25">
      <c r="A45" s="192" t="s">
        <v>26</v>
      </c>
      <c r="B45" s="207">
        <v>2.6593734038688837E-3</v>
      </c>
      <c r="C45" s="184">
        <v>7.5592003689370999E-3</v>
      </c>
      <c r="D45" s="184"/>
      <c r="E45" s="184">
        <v>2.6484503565551288E-3</v>
      </c>
      <c r="F45" s="184">
        <v>1.2956582944358006E-2</v>
      </c>
      <c r="G45" s="184">
        <v>1.5876413714367262E-2</v>
      </c>
      <c r="H45" s="184"/>
      <c r="I45" s="184">
        <v>7.2141884443291621E-4</v>
      </c>
      <c r="J45" s="184">
        <v>3.5793748514894259E-2</v>
      </c>
      <c r="K45" s="184"/>
      <c r="L45" s="184">
        <v>6.4082754582567543E-3</v>
      </c>
      <c r="M45" s="184">
        <v>5.9235168122019947E-4</v>
      </c>
      <c r="N45" s="184"/>
      <c r="O45" s="184">
        <v>4.897454830397372E-4</v>
      </c>
      <c r="P45" s="193"/>
    </row>
    <row r="46" spans="1:16" x14ac:dyDescent="0.25">
      <c r="A46" s="192" t="s">
        <v>27</v>
      </c>
      <c r="B46" s="207">
        <v>9.2795638056006793E-3</v>
      </c>
      <c r="C46" s="184">
        <v>6.4081968199226035E-3</v>
      </c>
      <c r="D46" s="184">
        <v>9.6137744767049293E-3</v>
      </c>
      <c r="E46" s="184">
        <v>9.3720001371365887E-3</v>
      </c>
      <c r="F46" s="184">
        <v>6.0941320293398532E-4</v>
      </c>
      <c r="G46" s="184">
        <v>0.3819163723286596</v>
      </c>
      <c r="H46" s="184"/>
      <c r="I46" s="184">
        <v>2.5128072109461126E-4</v>
      </c>
      <c r="J46" s="184"/>
      <c r="K46" s="184">
        <v>9.6782473098491964E-5</v>
      </c>
      <c r="L46" s="184"/>
      <c r="M46" s="184">
        <v>3.7394733700756543E-4</v>
      </c>
      <c r="N46" s="184"/>
      <c r="O46" s="184">
        <v>9.1907897711004959E-4</v>
      </c>
      <c r="P46" s="193">
        <v>2.91042670877808E-2</v>
      </c>
    </row>
    <row r="47" spans="1:16" s="3" customFormat="1" ht="18" customHeight="1" x14ac:dyDescent="0.25">
      <c r="A47" s="194" t="s">
        <v>168</v>
      </c>
      <c r="B47" s="208">
        <v>0.8</v>
      </c>
      <c r="C47" s="185">
        <v>0.55000000000000004</v>
      </c>
      <c r="D47" s="185">
        <v>0.71</v>
      </c>
      <c r="E47" s="185">
        <v>0.71</v>
      </c>
      <c r="F47" s="185">
        <v>0.88</v>
      </c>
      <c r="G47" s="185">
        <v>0.97</v>
      </c>
      <c r="H47" s="185">
        <v>0.91</v>
      </c>
      <c r="I47" s="185">
        <v>0.93</v>
      </c>
      <c r="J47" s="185">
        <v>0.9</v>
      </c>
      <c r="K47" s="185">
        <v>0.56999999999999995</v>
      </c>
      <c r="L47" s="185">
        <v>0.96</v>
      </c>
      <c r="M47" s="185">
        <v>0.83</v>
      </c>
      <c r="N47" s="185">
        <v>0.94</v>
      </c>
      <c r="O47" s="185">
        <v>0.88</v>
      </c>
      <c r="P47" s="195">
        <v>0.85</v>
      </c>
    </row>
    <row r="48" spans="1:16" x14ac:dyDescent="0.25">
      <c r="A48" s="196" t="s">
        <v>28</v>
      </c>
      <c r="B48" s="209">
        <v>3.2648199333612377E-2</v>
      </c>
      <c r="C48" s="186">
        <v>0.19559681591241754</v>
      </c>
      <c r="D48" s="186">
        <v>0.21716745442268737</v>
      </c>
      <c r="E48" s="186"/>
      <c r="F48" s="186">
        <v>2.6089130917981773E-2</v>
      </c>
      <c r="G48" s="186">
        <v>3.7461200899068822E-3</v>
      </c>
      <c r="H48" s="186">
        <v>7.9605569427398534E-2</v>
      </c>
      <c r="I48" s="186">
        <v>3.1855910771026522E-2</v>
      </c>
      <c r="J48" s="186"/>
      <c r="K48" s="186">
        <v>5.8653035923561941E-2</v>
      </c>
      <c r="L48" s="186">
        <v>3.5489484898264562E-2</v>
      </c>
      <c r="M48" s="186"/>
      <c r="N48" s="186"/>
      <c r="O48" s="186"/>
      <c r="P48" s="197">
        <v>2.8801395629562875E-2</v>
      </c>
    </row>
    <row r="49" spans="1:16" x14ac:dyDescent="0.25">
      <c r="A49" s="198" t="s">
        <v>29</v>
      </c>
      <c r="B49" s="210">
        <v>6.5862477803981731E-2</v>
      </c>
      <c r="C49" s="187">
        <v>0.13397028452268764</v>
      </c>
      <c r="D49" s="187">
        <v>4.7265361242403783E-3</v>
      </c>
      <c r="E49" s="187">
        <v>8.8881651124520025E-3</v>
      </c>
      <c r="F49" s="187">
        <v>7.8619322812476841E-2</v>
      </c>
      <c r="G49" s="187"/>
      <c r="H49" s="187"/>
      <c r="I49" s="187">
        <v>1.12508916412684E-2</v>
      </c>
      <c r="J49" s="187"/>
      <c r="K49" s="187">
        <v>0.14353201545807626</v>
      </c>
      <c r="L49" s="187">
        <v>5.6926304832230045E-5</v>
      </c>
      <c r="M49" s="187">
        <v>0.10697916408592027</v>
      </c>
      <c r="N49" s="187"/>
      <c r="O49" s="187">
        <v>8.8191859676617287E-2</v>
      </c>
      <c r="P49" s="199"/>
    </row>
    <row r="50" spans="1:16" x14ac:dyDescent="0.25">
      <c r="A50" s="198" t="s">
        <v>30</v>
      </c>
      <c r="B50" s="210">
        <v>4.3478842100798963E-2</v>
      </c>
      <c r="C50" s="187">
        <v>9.9743348104184629E-2</v>
      </c>
      <c r="D50" s="187">
        <v>4.5281904118838624E-2</v>
      </c>
      <c r="E50" s="187"/>
      <c r="F50" s="187">
        <v>1.1178410017040823E-2</v>
      </c>
      <c r="G50" s="187"/>
      <c r="H50" s="187"/>
      <c r="I50" s="187">
        <v>2.7251799494196226E-2</v>
      </c>
      <c r="J50" s="187"/>
      <c r="K50" s="187">
        <v>0.17805844237604967</v>
      </c>
      <c r="L50" s="187"/>
      <c r="M50" s="187"/>
      <c r="N50" s="187">
        <v>2.3418717834219654E-2</v>
      </c>
      <c r="O50" s="187"/>
      <c r="P50" s="199"/>
    </row>
    <row r="51" spans="1:16" x14ac:dyDescent="0.25">
      <c r="A51" s="198" t="s">
        <v>31</v>
      </c>
      <c r="B51" s="210">
        <v>4.5452282479020961E-4</v>
      </c>
      <c r="C51" s="187"/>
      <c r="D51" s="187">
        <v>7.2586090479405804E-3</v>
      </c>
      <c r="E51" s="187"/>
      <c r="F51" s="187">
        <v>6.8533748240349709E-4</v>
      </c>
      <c r="G51" s="187">
        <v>2.1406400513753611E-3</v>
      </c>
      <c r="H51" s="187">
        <v>1.2484658682127895E-3</v>
      </c>
      <c r="I51" s="187">
        <v>2.4317489138188185E-4</v>
      </c>
      <c r="J51" s="187">
        <v>2.1601538029507702E-4</v>
      </c>
      <c r="K51" s="187"/>
      <c r="L51" s="187">
        <v>1.4638192671144869E-4</v>
      </c>
      <c r="M51" s="187">
        <v>3.6261832956825896E-4</v>
      </c>
      <c r="N51" s="187">
        <v>3.8790634317081862E-4</v>
      </c>
      <c r="O51" s="187">
        <v>4.5960729946806109E-4</v>
      </c>
      <c r="P51" s="199">
        <v>1.0541633250378258E-3</v>
      </c>
    </row>
    <row r="52" spans="1:16" s="3" customFormat="1" ht="18.75" customHeight="1" x14ac:dyDescent="0.25">
      <c r="A52" s="200" t="s">
        <v>169</v>
      </c>
      <c r="B52" s="211">
        <v>0.2</v>
      </c>
      <c r="C52" s="188">
        <v>0.45</v>
      </c>
      <c r="D52" s="188">
        <v>0.28999999999999998</v>
      </c>
      <c r="E52" s="188">
        <v>0.28999999999999998</v>
      </c>
      <c r="F52" s="188">
        <v>0.11657220122990294</v>
      </c>
      <c r="G52" s="188">
        <v>0.03</v>
      </c>
      <c r="H52" s="188">
        <v>0.09</v>
      </c>
      <c r="I52" s="188">
        <v>7.0000000000000007E-2</v>
      </c>
      <c r="J52" s="188">
        <v>0.1</v>
      </c>
      <c r="K52" s="188">
        <v>0.43</v>
      </c>
      <c r="L52" s="188">
        <v>0.04</v>
      </c>
      <c r="M52" s="188">
        <v>0.17</v>
      </c>
      <c r="N52" s="188">
        <v>0.06</v>
      </c>
      <c r="O52" s="188">
        <v>0.12</v>
      </c>
      <c r="P52" s="201">
        <v>0.15</v>
      </c>
    </row>
    <row r="53" spans="1:16" ht="15.75" thickBot="1" x14ac:dyDescent="0.3">
      <c r="A53" s="202" t="s">
        <v>215</v>
      </c>
      <c r="B53" s="212">
        <f>B41+B42+B43+B44+B45+B46+B48+B49+B50+B51</f>
        <v>0.90507674889872713</v>
      </c>
      <c r="C53" s="203">
        <f>C41+C42+C43+C44+C45+C46+C48+C49+C50+C51</f>
        <v>0.89382222846028914</v>
      </c>
      <c r="D53" s="203">
        <f t="shared" ref="D53:O53" si="0">D41+D42+D43+D44+D45+D46+D48+D49+D50+D51</f>
        <v>0.72758305199189732</v>
      </c>
      <c r="E53" s="203">
        <f t="shared" si="0"/>
        <v>0.62922080704882066</v>
      </c>
      <c r="F53" s="203">
        <f t="shared" si="0"/>
        <v>0.95421947469808099</v>
      </c>
      <c r="G53" s="203">
        <f t="shared" si="0"/>
        <v>0.70304805736915343</v>
      </c>
      <c r="H53" s="203">
        <f t="shared" si="0"/>
        <v>0.89718142959922131</v>
      </c>
      <c r="I53" s="203">
        <f t="shared" si="0"/>
        <v>0.9935396537189547</v>
      </c>
      <c r="J53" s="203">
        <f t="shared" si="0"/>
        <v>0.88034908085455676</v>
      </c>
      <c r="K53" s="203">
        <f t="shared" si="0"/>
        <v>0.90888347845457984</v>
      </c>
      <c r="L53" s="203">
        <f t="shared" si="0"/>
        <v>0.98651659808402314</v>
      </c>
      <c r="M53" s="203">
        <f t="shared" si="0"/>
        <v>0.9338796557603386</v>
      </c>
      <c r="N53" s="203">
        <f t="shared" si="0"/>
        <v>0.94484513064775855</v>
      </c>
      <c r="O53" s="203">
        <f t="shared" si="0"/>
        <v>0.94609018851433813</v>
      </c>
      <c r="P53" s="204">
        <f>P41+P42+P43+P44+P45+P46+P48+P49+P50+P51</f>
        <v>0.86307147640741144</v>
      </c>
    </row>
    <row r="55" spans="1:16" x14ac:dyDescent="0.25">
      <c r="C55" s="281"/>
    </row>
    <row r="56" spans="1:16" x14ac:dyDescent="0.25">
      <c r="B56" s="280"/>
      <c r="C56" s="280"/>
    </row>
    <row r="57" spans="1:16" x14ac:dyDescent="0.25">
      <c r="B57" s="280"/>
      <c r="C57" s="280"/>
    </row>
    <row r="58" spans="1:16" x14ac:dyDescent="0.25">
      <c r="B58" s="280"/>
      <c r="C58" s="280"/>
    </row>
    <row r="59" spans="1:16" x14ac:dyDescent="0.25">
      <c r="C59" s="280"/>
    </row>
    <row r="62" spans="1:16" x14ac:dyDescent="0.25">
      <c r="C62" s="282"/>
    </row>
  </sheetData>
  <mergeCells count="4">
    <mergeCell ref="I10:P10"/>
    <mergeCell ref="C10:H10"/>
    <mergeCell ref="C6:C7"/>
    <mergeCell ref="K6:K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55f11f7-c3cc-4f5e-8bed-6b538c8093da">
      <Terms xmlns="http://schemas.microsoft.com/office/infopath/2007/PartnerControls"/>
    </lcf76f155ced4ddcb4097134ff3c332f>
    <TaxCatchAll xmlns="f828a02a-cd78-495f-895f-42a64dd053d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4D6FDF3E57E754BBAF1EDDAC37D7339" ma:contentTypeVersion="20" ma:contentTypeDescription="Create a new document." ma:contentTypeScope="" ma:versionID="e87189f104603d21b2b6eda5b820b0b2">
  <xsd:schema xmlns:xsd="http://www.w3.org/2001/XMLSchema" xmlns:xs="http://www.w3.org/2001/XMLSchema" xmlns:p="http://schemas.microsoft.com/office/2006/metadata/properties" xmlns:ns1="http://schemas.microsoft.com/sharepoint/v3" xmlns:ns2="f828a02a-cd78-495f-895f-42a64dd053df" xmlns:ns3="c55f11f7-c3cc-4f5e-8bed-6b538c8093da" targetNamespace="http://schemas.microsoft.com/office/2006/metadata/properties" ma:root="true" ma:fieldsID="5544a33986b8a5bb993d90b5a32da84e" ns1:_="" ns2:_="" ns3:_="">
    <xsd:import namespace="http://schemas.microsoft.com/sharepoint/v3"/>
    <xsd:import namespace="f828a02a-cd78-495f-895f-42a64dd053df"/>
    <xsd:import namespace="c55f11f7-c3cc-4f5e-8bed-6b538c8093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28a02a-cd78-495f-895f-42a64dd053d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1c138fa-c113-4e37-b5b3-ccce0b8f628e}" ma:internalName="TaxCatchAll" ma:showField="CatchAllData" ma:web="f828a02a-cd78-495f-895f-42a64dd053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55f11f7-c3cc-4f5e-8bed-6b538c8093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8C26AF-2E8F-4256-9992-70FFF232FAE8}">
  <ds:schemaRefs>
    <ds:schemaRef ds:uri="http://schemas.microsoft.com/office/2006/metadata/properties"/>
    <ds:schemaRef ds:uri="http://schemas.microsoft.com/office/infopath/2007/PartnerControls"/>
    <ds:schemaRef ds:uri="http://schemas.microsoft.com/sharepoint/v3"/>
    <ds:schemaRef ds:uri="c55f11f7-c3cc-4f5e-8bed-6b538c8093da"/>
    <ds:schemaRef ds:uri="f828a02a-cd78-495f-895f-42a64dd053df"/>
  </ds:schemaRefs>
</ds:datastoreItem>
</file>

<file path=customXml/itemProps2.xml><?xml version="1.0" encoding="utf-8"?>
<ds:datastoreItem xmlns:ds="http://schemas.openxmlformats.org/officeDocument/2006/customXml" ds:itemID="{649D97C9-7ADC-4623-A4C4-D27F5EA7C037}">
  <ds:schemaRefs>
    <ds:schemaRef ds:uri="http://schemas.microsoft.com/sharepoint/v3/contenttype/forms"/>
  </ds:schemaRefs>
</ds:datastoreItem>
</file>

<file path=customXml/itemProps3.xml><?xml version="1.0" encoding="utf-8"?>
<ds:datastoreItem xmlns:ds="http://schemas.openxmlformats.org/officeDocument/2006/customXml" ds:itemID="{34DEEEC3-04C7-458B-8CD0-7FB4E8440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28a02a-cd78-495f-895f-42a64dd053df"/>
    <ds:schemaRef ds:uri="c55f11f7-c3cc-4f5e-8bed-6b538c8093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TOC</vt:lpstr>
      <vt:lpstr>Summary</vt:lpstr>
      <vt:lpstr>Detailed Direct Industry Data</vt:lpstr>
      <vt:lpstr>Detailed Economic Contribution</vt:lpstr>
      <vt:lpstr>Detailed Ag Census Data</vt:lpstr>
      <vt:lpstr>Detailed County Census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Spell, Alan</dc:creator>
  <cp:lastModifiedBy>Dean Dittmar</cp:lastModifiedBy>
  <cp:lastPrinted>2020-07-13T16:30:09Z</cp:lastPrinted>
  <dcterms:created xsi:type="dcterms:W3CDTF">2020-06-30T14:00:15Z</dcterms:created>
  <dcterms:modified xsi:type="dcterms:W3CDTF">2025-09-23T16:17:18Z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0x01010024D6FDF3E57E754BBAF1EDDAC37D7339</vt:lpwstr>
  </property>
  <property fmtid="{D5CDD505-2E9C-101B-9397-08002B2CF9AE}" pid="3" name="Order">
    <vt:r8>295400</vt:r8>
  </property>
  <property fmtid="{D5CDD505-2E9C-101B-9397-08002B2CF9AE}" pid="4" name="MediaServiceImageTags">
    <vt:lpwstr/>
  </property>
</Properties>
</file>